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300" windowHeight="8025" tabRatio="941" activeTab="9"/>
  </bookViews>
  <sheets>
    <sheet name="GTSX-GTTT-THUCTE" sheetId="1" r:id="rId1"/>
    <sheet name="SX" sheetId="2" r:id="rId2"/>
    <sheet name="TT" sheetId="3" r:id="rId3"/>
    <sheet name="GTSX-GTTT-SS2010" sheetId="4" r:id="rId4"/>
    <sheet name="SX2010" sheetId="5" r:id="rId5"/>
    <sheet name="TT2010" sheetId="6" r:id="rId6"/>
    <sheet name="GTSX-GTTT-94" sheetId="7" r:id="rId7"/>
    <sheet name="SX94" sheetId="8" r:id="rId8"/>
    <sheet name="TT94" sheetId="9" r:id="rId9"/>
    <sheet name="BIEU10" sheetId="10" r:id="rId10"/>
    <sheet name="BIEU11" sheetId="11" r:id="rId11"/>
    <sheet name="BIEU12" sheetId="12" r:id="rId12"/>
    <sheet name="BIEU13" sheetId="13" r:id="rId13"/>
  </sheets>
  <definedNames>
    <definedName name="_xlnm.Print_Area" localSheetId="12">'BIEU13'!$A$1:$G$160</definedName>
    <definedName name="_xlnm.Print_Area" localSheetId="6">'GTSX-GTTT-94'!$A$1:$E$42</definedName>
    <definedName name="_xlnm.Print_Area" localSheetId="3">'GTSX-GTTT-SS2010'!$A$1:$E$42</definedName>
    <definedName name="_xlnm.Print_Area" localSheetId="0">'GTSX-GTTT-THUCTE'!$A$1:$E$42</definedName>
    <definedName name="_xlnm.Print_Area" localSheetId="1">'SX'!$A$1:$E$47</definedName>
    <definedName name="_xlnm.Print_Area" localSheetId="4">'SX2010'!$A$1:$E$47</definedName>
    <definedName name="_xlnm.Print_Area" localSheetId="7">'SX94'!$A$1:$E$47</definedName>
    <definedName name="_xlnm.Print_Area" localSheetId="2">'TT'!$A$1:$E$47</definedName>
    <definedName name="_xlnm.Print_Area" localSheetId="5">'TT2010'!$A$1:$E$47</definedName>
    <definedName name="_xlnm.Print_Area" localSheetId="8">'TT94'!$A$1:$E$47</definedName>
    <definedName name="_xlnm.Print_Titles" localSheetId="10">'BIEU11'!$6:$6</definedName>
    <definedName name="_xlnm.Print_Titles" localSheetId="11">'BIEU12'!$6:$6</definedName>
    <definedName name="_xlnm.Print_Titles" localSheetId="12">'BIEU13'!$5:$8</definedName>
  </definedNames>
  <calcPr fullCalcOnLoad="1"/>
</workbook>
</file>

<file path=xl/sharedStrings.xml><?xml version="1.0" encoding="utf-8"?>
<sst xmlns="http://schemas.openxmlformats.org/spreadsheetml/2006/main" count="1381" uniqueCount="666">
  <si>
    <t>GIÁ TRỊ SX CÔNG NGHIỆP THEO ĐỊA BÀN HUYỆN</t>
  </si>
  <si>
    <t>6 tháng 2015</t>
  </si>
  <si>
    <t>6 tháng năm 2014</t>
  </si>
  <si>
    <t>6 tháng năm 2015</t>
  </si>
  <si>
    <t>6 tháng 
năm 2014</t>
  </si>
  <si>
    <t>6 tháng 
năm 2015</t>
  </si>
  <si>
    <t>Năm 2015 so 
với năm 2014</t>
  </si>
  <si>
    <t>STT</t>
  </si>
  <si>
    <t>KT. CỤC TRƯỞNG</t>
  </si>
  <si>
    <t>PHÓ CỤC TRƯỞNG</t>
  </si>
  <si>
    <t>Trần Quốc Tuấn</t>
  </si>
  <si>
    <t>BIỂU 01/CN</t>
  </si>
  <si>
    <t>TT</t>
  </si>
  <si>
    <t>I</t>
  </si>
  <si>
    <t>II</t>
  </si>
  <si>
    <t>NGÀNH, THÀNH PHẦN KT</t>
  </si>
  <si>
    <t>So sánh</t>
  </si>
  <si>
    <t>Công nghiệp khai khoáng</t>
  </si>
  <si>
    <t>Công nghiệp  chế biến, chế tạo</t>
  </si>
  <si>
    <t>Sản xuất và phân phối điện, khí đốt</t>
  </si>
  <si>
    <t>Cung cấp nước, quản lý và xử lý nước thải</t>
  </si>
  <si>
    <t>Kinh tế Nhà nước</t>
  </si>
  <si>
    <t>Kinh tế  Ngoài nhà nước</t>
  </si>
  <si>
    <t>Kinh tế  có vốn ĐTNN</t>
  </si>
  <si>
    <t>TỔNG SỐ</t>
  </si>
  <si>
    <t xml:space="preserve">Phân theo ngành Kinh tế </t>
  </si>
  <si>
    <t>Phân theo TP kinh tế</t>
  </si>
  <si>
    <t>ĐVT : Tỷ đồng</t>
  </si>
  <si>
    <t>BIỂU 02/CN</t>
  </si>
  <si>
    <t>BIỂU 03/CN</t>
  </si>
  <si>
    <t xml:space="preserve">GIÁ TRỊ SẢN XUẤT VÀ GIÁ TRỊ TĂNG THÊM THEO GIÁ THỰC TẾ </t>
  </si>
  <si>
    <t>CHIA THEO NGÀNH CẤP 1 VÀ THÀNH PHẦN KINH TẾ</t>
  </si>
  <si>
    <t>GIÁ TRỊ SẢN XUẤT VÀ GIÁ TRỊ TĂNG THÊM THEO GIÁ SS 94</t>
  </si>
  <si>
    <t>GIÁ TRỊ SẢN XUẤT VÀ GIÁ TRỊ TĂNG THÊM THEO GIÁ SS 2010</t>
  </si>
  <si>
    <t>I./ GIÁ TRỊ SẢN XUẤT</t>
  </si>
  <si>
    <t>II./ GIÁ TRỊ TĂNG THÊM</t>
  </si>
  <si>
    <t>BIỂU 04/CN</t>
  </si>
  <si>
    <t>BIỂU 05/CN</t>
  </si>
  <si>
    <t>III</t>
  </si>
  <si>
    <t>PHÂN THEO NGÀNH CÔNG NGHIỆP (CẤP II)</t>
  </si>
  <si>
    <t>Chế biến NSTP</t>
  </si>
  <si>
    <t>10 - S¶n xuÊt chÕ biÕn thùc phÈm</t>
  </si>
  <si>
    <t>12 - S¶n xuÊt s¶n phÈm thuèc l¸</t>
  </si>
  <si>
    <t>Dệt, may, giày dép</t>
  </si>
  <si>
    <t>13 - DÖt</t>
  </si>
  <si>
    <t>14 - S¶n xuÊt trang phôc</t>
  </si>
  <si>
    <t>15 - S¶n xuÊt da vµ c¸c s¶n phÈm cã liªn quan</t>
  </si>
  <si>
    <t>Cơ khí</t>
  </si>
  <si>
    <t>29 - S¶n xuÊt xe cã ®éng c¬</t>
  </si>
  <si>
    <t>30 - Phương tiện vận tải khác</t>
  </si>
  <si>
    <t>Điện - điện tử</t>
  </si>
  <si>
    <t>27 - S¶n xuÊt thiÕt bÞ ®iÖn</t>
  </si>
  <si>
    <t>Hoá chất, cao su, plastic</t>
  </si>
  <si>
    <t>20 - S¶n xuÊt ho¸ chÊt vµ s¶n phÈm ho¸ chÊt</t>
  </si>
  <si>
    <t>22 - S¶n xuÊt s¶n phÈm tõ cao su vµ plastic</t>
  </si>
  <si>
    <t>Chế biến gỗ</t>
  </si>
  <si>
    <t>31 - S¶n xuÊt gi­êng, tñ, bµn, ghÕ</t>
  </si>
  <si>
    <t>Khai thác và SXVLXD</t>
  </si>
  <si>
    <t>08 - Khai th¸c ®¸, c¸t, sái, ®Êt sÐt vµ cao lanh</t>
  </si>
  <si>
    <t>23 - S¶n xuÊt s¶n phÈm tõ kho¸ng phi kim lo¹i kh¸c</t>
  </si>
  <si>
    <t>Giấy, sp từ giấy</t>
  </si>
  <si>
    <t>17 - S¶n xuÊt giÊy vµ s¶n phÈm tõ giÊy</t>
  </si>
  <si>
    <t>Điện - nước</t>
  </si>
  <si>
    <t>35 - S¶n xuÊt vµ ph©n phèi ®iÖn, khÝ ®èt</t>
  </si>
  <si>
    <t>36 - Khai th¸c, xö lý vµ cung cÊp n­íc</t>
  </si>
  <si>
    <t>IV</t>
  </si>
  <si>
    <t xml:space="preserve">GIÁ TRỊ SẢN XUẤT  THEO GIÁ THỰC TẾ </t>
  </si>
  <si>
    <t>V</t>
  </si>
  <si>
    <t>VI</t>
  </si>
  <si>
    <t>VII</t>
  </si>
  <si>
    <t>VIII</t>
  </si>
  <si>
    <t>IX</t>
  </si>
  <si>
    <t>16 - Sp chế biến từ gỗ, tre, nứa (trừ giường, tủ, bàn, ghế);
 từ rơm, rạ và vật liệu tết bện</t>
  </si>
  <si>
    <t>25 - S¶n xuÊt s¶n phÈm tõ kim lo¹i ®óc s½n 
(trõ m¸y mãc, thiÕt bÞ)</t>
  </si>
  <si>
    <t>CHIA THEO NGÀNH CẤP 2</t>
  </si>
  <si>
    <t xml:space="preserve">GIÁ TRỊ TĂNG THÊM  THEO GIÁ THỰC TẾ </t>
  </si>
  <si>
    <t>So sánh
 (%)</t>
  </si>
  <si>
    <t>GIÁ TRỊ SẢN XUẤT  THEO GIÁ SS 2010</t>
  </si>
  <si>
    <t>Chính Thức
6 Tháng 2014</t>
  </si>
  <si>
    <t>Dự ước
6 Tháng 2015</t>
  </si>
  <si>
    <t>GIÁ TRỊ TĂNG THÊM  THEO GIÁ SS 2010</t>
  </si>
  <si>
    <t>BIỂU 06/CN</t>
  </si>
  <si>
    <t>BIỂU 07/CN</t>
  </si>
  <si>
    <t>BIỂU 08/CN</t>
  </si>
  <si>
    <t>BIỂU 09/CN</t>
  </si>
  <si>
    <t>BIỂU 10/CN</t>
  </si>
  <si>
    <t>GIÁ TRỊ TĂNG THÊM  THEO GIÁ SS 94</t>
  </si>
  <si>
    <t>GIÁ TRỊ SẢN XUẤT  THEO GIÁ SS 94</t>
  </si>
  <si>
    <t>Tp. Biên Hòa</t>
  </si>
  <si>
    <t>H. Vĩnh Cửu</t>
  </si>
  <si>
    <t>H. Tân Phú</t>
  </si>
  <si>
    <t>H. Định Quán</t>
  </si>
  <si>
    <t>H. Xuân Lộc</t>
  </si>
  <si>
    <t>Tx. Long Khánh</t>
  </si>
  <si>
    <t>H. Thống Nhất</t>
  </si>
  <si>
    <t>H. Long Thành</t>
  </si>
  <si>
    <t>H. Nhơn Trạch</t>
  </si>
  <si>
    <t>H. Trảng Bom</t>
  </si>
  <si>
    <t>H. Cẩm Mỹ</t>
  </si>
  <si>
    <t>Tên Huyện</t>
  </si>
  <si>
    <t>Giá trị</t>
  </si>
  <si>
    <t>Cơ cấu</t>
  </si>
  <si>
    <t>Tổng số</t>
  </si>
  <si>
    <t>Giá thực tế</t>
  </si>
  <si>
    <t>Giá 2010</t>
  </si>
  <si>
    <t>( %)</t>
  </si>
  <si>
    <t>Người lập biểu</t>
  </si>
  <si>
    <t xml:space="preserve">KT. CỤC TRƯỞNG </t>
  </si>
  <si>
    <t>Lê Đỗ Hà Thanh</t>
  </si>
  <si>
    <t>( Tỷ đồng)</t>
  </si>
  <si>
    <r>
      <t xml:space="preserve">       Người lập biểu                   </t>
    </r>
    <r>
      <rPr>
        <b/>
        <sz val="12"/>
        <color indexed="9"/>
        <rFont val="Times New Roman"/>
        <family val="1"/>
      </rPr>
      <t>TP. Công Nghiệp - Xây Dựng</t>
    </r>
  </si>
  <si>
    <r>
      <t xml:space="preserve">   Lê Đỗ Hà Thanh                           </t>
    </r>
    <r>
      <rPr>
        <b/>
        <sz val="12"/>
        <color indexed="9"/>
        <rFont val="Times New Roman"/>
        <family val="1"/>
      </rPr>
      <t xml:space="preserve"> Trần Ngọc Lang</t>
    </r>
  </si>
  <si>
    <r>
      <t xml:space="preserve">       Người lập biểu                       </t>
    </r>
    <r>
      <rPr>
        <b/>
        <sz val="12"/>
        <color indexed="9"/>
        <rFont val="Times New Roman"/>
        <family val="1"/>
      </rPr>
      <t xml:space="preserve">   TP. Công Nghiệp - Xây Dựng</t>
    </r>
  </si>
  <si>
    <r>
      <t xml:space="preserve">   Lê Đỗ Hà Thanh                    </t>
    </r>
    <r>
      <rPr>
        <b/>
        <sz val="12"/>
        <color indexed="9"/>
        <rFont val="Times New Roman"/>
        <family val="1"/>
      </rPr>
      <t xml:space="preserve">        Trần Ngọc Lang</t>
    </r>
  </si>
  <si>
    <r>
      <t xml:space="preserve">       Người lập biểu                        </t>
    </r>
    <r>
      <rPr>
        <b/>
        <sz val="12"/>
        <color indexed="9"/>
        <rFont val="Times New Roman"/>
        <family val="1"/>
      </rPr>
      <t xml:space="preserve">  TP. Công Nghiệp - Xây Dựng</t>
    </r>
  </si>
  <si>
    <r>
      <t xml:space="preserve">   Lê Đỗ Hà Thanh                         </t>
    </r>
    <r>
      <rPr>
        <b/>
        <sz val="12"/>
        <color indexed="9"/>
        <rFont val="Times New Roman"/>
        <family val="1"/>
      </rPr>
      <t xml:space="preserve">   Trần Ngọc Lang</t>
    </r>
  </si>
  <si>
    <r>
      <t xml:space="preserve">   Lê Đỗ Hà Thanh                      </t>
    </r>
    <r>
      <rPr>
        <b/>
        <sz val="12"/>
        <color indexed="9"/>
        <rFont val="Times New Roman"/>
        <family val="1"/>
      </rPr>
      <t xml:space="preserve">      Trần Ngọc Lang</t>
    </r>
  </si>
  <si>
    <r>
      <t xml:space="preserve">       Người lập biểu                         </t>
    </r>
    <r>
      <rPr>
        <b/>
        <sz val="12"/>
        <color indexed="9"/>
        <rFont val="Times New Roman"/>
        <family val="1"/>
      </rPr>
      <t xml:space="preserve"> TP. Công Nghiệp - Xây Dựng</t>
    </r>
  </si>
  <si>
    <t>Dự ước 
6 tháng 2015</t>
  </si>
  <si>
    <t>Chính thức
6 tháng 2014</t>
  </si>
  <si>
    <t xml:space="preserve"> 6 THÁNG ĐẦU NĂM 2015</t>
  </si>
  <si>
    <t>BIỂU 11/CN</t>
  </si>
  <si>
    <t>B¶NG dù ­íc gi¸ trÞ s¶n xuÊt 6 th¸ng ®Çu NĂM 2015
cña 194 doanh nghiÖp ®iÒu tra mÉu iip tØnh ®ång nai (GI¸ THùC TÕ)</t>
  </si>
  <si>
    <t>§VT: TriÖu ®ång</t>
  </si>
  <si>
    <t>Tªn doanh nghiÖp</t>
  </si>
  <si>
    <t>ChÝnh thøc
 6 th¸ng
Năm 2014</t>
  </si>
  <si>
    <t>Dù ­íc
6 th¸ng
Năm 2015</t>
  </si>
  <si>
    <t>So s¸nh
(%)</t>
  </si>
  <si>
    <t>tæng sè:</t>
  </si>
  <si>
    <t>Ngµnh 08</t>
  </si>
  <si>
    <t>750001 - C«ng Ty Tr¸ch NhiÖm H÷u H¹n 1 Thµnh Viªn X©y Dùng Vµ S¶n XuÊt Vlxd Biªn Bßa</t>
  </si>
  <si>
    <t>750002 - C«ng Ty Cæ PhÇn Hãa An C¸t Nh©n T¹o</t>
  </si>
  <si>
    <t>750003 - C«ng Ty §ång T©m</t>
  </si>
  <si>
    <t>750004 - Doanh NghiÖp T­ Nh©n Xu©n ChiÕn</t>
  </si>
  <si>
    <t>750006 - Doanh NghiÖp T­ Nh©n Th«ng ThuÇn</t>
  </si>
  <si>
    <t>750007 - Doanh NghiÖp T­ Nh©n VÜnh H¶i</t>
  </si>
  <si>
    <t>750008 - C«ng Ty Tr¸ch NhiÖm H÷u H¹n §¸ Ho¸ An I</t>
  </si>
  <si>
    <t>750011 - C«ng Ty Tr¸ch NhiÖm H÷u H¹n Hoµng H¶i</t>
  </si>
  <si>
    <t>750012 - C«ng Ty Tr¸ch NhiÖm H÷u H¹n H÷u Träng</t>
  </si>
  <si>
    <t>Ngµnh 10</t>
  </si>
  <si>
    <t>750017 - C«ng Ty Tr¸ch NhiÖm H÷u H¹n Mercafe</t>
  </si>
  <si>
    <t>750018 - Armajaro ViÖt Nam</t>
  </si>
  <si>
    <t>750019 - C«ng Ty Cæ PhÇn Vina Cµ Phª Biªn Hßa</t>
  </si>
  <si>
    <t>750020 - C«ng Ty Ajinomoto</t>
  </si>
  <si>
    <t>750021 - C«ng Ty Cæ PhÇn Hh Vedan Viet Nam</t>
  </si>
  <si>
    <t>750022 - C«ng Ty Tr¸ch NhiÖm H÷u H¹n Ch¨n Nu«i C. P ViÖt Nam</t>
  </si>
  <si>
    <t>750023 - C«ng Ty Tr¸ch NhiÖm H÷u H¹n Dinh D­ìng ¸ Ch©u</t>
  </si>
  <si>
    <t>750024 - C«ng Ty Tr¸ch NhiÖm H÷u H¹n Cargill Viet Nam</t>
  </si>
  <si>
    <t>750025 - C«ng Ty Ld Dinh D­ìng N«ng NghiÖp Quèc TÕ</t>
  </si>
  <si>
    <t>750026 - C«ng Ty Ld ViÖt Ph¸p S¶n XuÊt Thøc ¡n Gia Sóc</t>
  </si>
  <si>
    <t>750027 - C«ng Ty Tr¸ch NhiÖm H÷u H¹n Sunjin Vina</t>
  </si>
  <si>
    <t>750028 - C«ng Ty Tr¸ch NhiÖm H÷u H¹n Vina</t>
  </si>
  <si>
    <t>750029 - Betagro_thailuxe_vina Feedmill Co,ltd</t>
  </si>
  <si>
    <t>750030 - Grobest &amp; I_mei Industrial(vietnam) Co,ltd</t>
  </si>
  <si>
    <t>750031 - C«ng Ty Tr¸ch NhiÖm H÷u H¹n Harvest</t>
  </si>
  <si>
    <t>Ngµnh 12</t>
  </si>
  <si>
    <t>750032 - Ty Ld Thuèc L¸ Bat-vinataba</t>
  </si>
  <si>
    <t>Ngµnh 13</t>
  </si>
  <si>
    <t>750033 - C«ng Ty Hh Sîi Tainan (viet Nam)</t>
  </si>
  <si>
    <t>750034 - C«ng Ty Tr¸ch NhiÖm H÷u H¹n H­ng NghiÖp Fosmosa</t>
  </si>
  <si>
    <t>750035 - C«ng Ty Tr¸ch NhiÖm H÷u H¹n DÖt Sîi Gi Tai</t>
  </si>
  <si>
    <t>750036 - C«ng Ty Tr¸ch NhiÖm H÷u H¹n Formosa Taffeta</t>
  </si>
  <si>
    <t>750037 - C«ng Ty Tr¸ch NhiÖm H÷u H¹n Sy Vina</t>
  </si>
  <si>
    <t>750038 - C«ng Ty Tr¸ch NhiÖm H÷u H¹n Tongkook  Viet Nam</t>
  </si>
  <si>
    <t>750039 - C«ng Ty Tr¸ch NhiÖm H÷u H¹n Samil Vina</t>
  </si>
  <si>
    <t>750040 - C«ng Ty Tr¸ch NhiÖm H÷u H¹n Young Jin Textile</t>
  </si>
  <si>
    <t>750041 - Hualon Corporation Viet Nam</t>
  </si>
  <si>
    <t>750042 - C«ng Ty Tr¸ch NhiÖm H÷u H¹n Viet Bo</t>
  </si>
  <si>
    <t>750043 - C«ng Ty Tr¸ch NhiÖm H÷u H¹n CN Nhùa Phó L©m</t>
  </si>
  <si>
    <t>750044 - C«ng Ty Tr¸ch NhiÖm H÷u H¹n Hanba</t>
  </si>
  <si>
    <t>Ngµnh 14</t>
  </si>
  <si>
    <t>750046 - C«ng Ty Cæ PhÇn Tæng Hîp  Gç T©n Mai</t>
  </si>
  <si>
    <t>750047 - C«ng Ty Tr¸ch NhiÖm H÷u H¹n Hoµng Gia G M T</t>
  </si>
  <si>
    <t>750048 - C«ng Ty Tr¸ch NhiÖm H÷u H¹n United Sweethearts Garment Vn</t>
  </si>
  <si>
    <t>750049 - C«ng Ty Cæ PhÇn Tæng C«ng Ty May §ång Nai</t>
  </si>
  <si>
    <t>750050 - C«ng Ty Cæ PhÇn §ång TiÕn</t>
  </si>
  <si>
    <t>750051 - C«ng Ty Tr¸ch NhiÖm H÷u H¹n Jiangsu Jing Meng (vietnam)</t>
  </si>
  <si>
    <t>750052 - C«ng Ty Tr¸ch NhiÖm H÷u H¹n All Supper Viet Nam</t>
  </si>
  <si>
    <t>750053 - Namyang International Viet Nam</t>
  </si>
  <si>
    <t>750054 - Bultel International (vn) Ltd</t>
  </si>
  <si>
    <t>750055 - C«ng Ty Tr¸ch NhiÖm H÷u H¹n Quèc TÕ Y Trang Roosing</t>
  </si>
  <si>
    <t>750056 - C«ng Ty Tr¸ch NhiÖm H÷u H¹n Mj Apparel</t>
  </si>
  <si>
    <t>750057 - C«ng Tytr¸ch NhiÖm H÷u H¹n Watabeweddingvn</t>
  </si>
  <si>
    <t>750058 - C«ng Ty Tr¸ch NhiÖm H÷u H¹n Vega Fashion</t>
  </si>
  <si>
    <t>750059 - C«ng Ty Tr¸ch NhiÖm H÷u H¹n Fashion Garments 2</t>
  </si>
  <si>
    <t>750060 - C«ng Ty Tr¸ch NhiÖm H÷u H¹n ViÖt Nam Wacoal</t>
  </si>
  <si>
    <t>750061 - C«ng Ty Tr¸ch NhiÖm H÷u H¹n DÖt May Eclat ViÖt Nam</t>
  </si>
  <si>
    <t>750062 - C«ng Ty Tr¸ch NhiÖm H÷u H¹n kl texwell vina</t>
  </si>
  <si>
    <t>750063 - Fashy (far East) Produccition Ltd</t>
  </si>
  <si>
    <t>750064 - C«ng Ty Tr¸ch NhiÖm H÷u H¹n Yupoong Vn</t>
  </si>
  <si>
    <t>750065 - C«ng Ty Tr¸ch NhiÖm H÷u H¹n Unipax</t>
  </si>
  <si>
    <t>Ngµnh 15</t>
  </si>
  <si>
    <t>750066 - C«ng Ty Splendour Tr¸ch NhiÖm H÷u H¹n</t>
  </si>
  <si>
    <t>750068 - C«ng Ty Tr¸ch NhiÖm H÷u H¹n Ho¸ ChÊt Hs</t>
  </si>
  <si>
    <t>750069 - Tae Kwang Vina Industrial Co, Ltd</t>
  </si>
  <si>
    <t>750070 - C«ng Ty CN Cæ PhÇn Tn Hh Pousung Vn</t>
  </si>
  <si>
    <t>Ngµnh 17</t>
  </si>
  <si>
    <t>750071 - C«ng Ty Cæ PhÇn TËp §oµn GiÊy T©n Mai</t>
  </si>
  <si>
    <t>750072 - C«ng Ty Tr¸ch NhiÖm H÷u H¹n Yuen Foong Yu §n (tªn Cò Ornapaper ViÖt Nam)</t>
  </si>
  <si>
    <t>750073 - C«ng Ty Tr¸ch NhiÖm H÷u H¹n Thiªn ¢n Vi Na</t>
  </si>
  <si>
    <t>Ngµnh 20</t>
  </si>
  <si>
    <t>750074 - C«ng Ty Ph©n Bãn ViÖt NhËt</t>
  </si>
  <si>
    <t>750075 - Bayer Viet Nam</t>
  </si>
  <si>
    <t>750076 - C«ng Ty Tr¸ch NhiÖm H÷u H¹n Syngenta Viet Nam</t>
  </si>
  <si>
    <t>750077 - Sundat Crop Science Co Ltd</t>
  </si>
  <si>
    <t>750078 - C«ng Ty Tr¸ch NhiÖm H÷u H¹n United Phosphorus ViÖt Nam</t>
  </si>
  <si>
    <t>750079 - C«ng Ty Uraipainich(vn)tr¸ch NhiÖm H÷u H¹n</t>
  </si>
  <si>
    <t>750080 - C«ng Ty Tr¸ch NhiÖm H÷u H¹n Nippon Paint Viet Nam</t>
  </si>
  <si>
    <t>750081 - C«ng Ty Tr¸ch NhiÖm H÷u H¹n Ppg Viet Nam</t>
  </si>
  <si>
    <t>750082 - C«ng Ty Ld Tong Jou Vn</t>
  </si>
  <si>
    <t>750083 - C«ng Ty Tr¸ch NhiÖm H÷u H¹n Valspar (viÖt Nam)</t>
  </si>
  <si>
    <t>750084 - C«ngty Tr¸ch NhiÖm H÷u H¹n Ho¸ ChÊt Washin V N</t>
  </si>
  <si>
    <t>750085 - C«ng Ty Tr¸ch NhiÖm H÷u H¹n Shyangge Paint</t>
  </si>
  <si>
    <t>750086 - C«ng Ty Tr¸ch NhiÖm H÷u H¹n Nuplex Resins Vn</t>
  </si>
  <si>
    <t>750087 - C«ng Ty Liªn Doanh Mü PhÉm Lg Vina</t>
  </si>
  <si>
    <t>750088 - C«ng Ty Tr¸ch NhiÖm H÷u H¹n §Ønh Phó ThÞnh</t>
  </si>
  <si>
    <t>750089 - C«ng Ty Kao Viet Nam</t>
  </si>
  <si>
    <t>750090 - C«ng Ty Uic Viet Nam</t>
  </si>
  <si>
    <t>750091 - C«ng Ty Cæ PhÇn Bét GiÆt Net</t>
  </si>
  <si>
    <t>750092 - C«ng Ty Tr¸ch NhiÖm H÷u H¹ndong-il Inte Rliing</t>
  </si>
  <si>
    <t>750093 - C«ng Ty Tr¸ch NhiÖm H÷u H¹n Sinhan Vina</t>
  </si>
  <si>
    <t>750094 - C«ng Ty Tr¸ch NhiÖm H÷u H¹n Isam ViÖt Nam</t>
  </si>
  <si>
    <t>750095 - C«ng Ty Sika Hh Viet Nam</t>
  </si>
  <si>
    <t>750096 - C«ng Ty Tr¸ch NhiÖm H÷u H¹n VËt LiÖu Khkt TriÓn Vò Vn</t>
  </si>
  <si>
    <t>Ngµnh 22</t>
  </si>
  <si>
    <t>750097 - C«ng Ty Tr¸ch NhiÖm H÷u H¹n Mainetti Vn</t>
  </si>
  <si>
    <t>750098 - C«ng Tytr¸ch NhiÖm H÷u H¹n White Glove</t>
  </si>
  <si>
    <t>750099 - C«ng Ty Tr¸ch NhiÖm H÷u H¹n Nam Long</t>
  </si>
  <si>
    <t>750101 - C«ng Ty Tr¸ch NhiÖm H÷u H¹n World Vina</t>
  </si>
  <si>
    <t>750102 - C«ng Ty Tr¸ch NhiÖm H÷u H¹n CN Bao C.p (vietnam)</t>
  </si>
  <si>
    <t>750104 - C«ng Ty Cæ PhÇn Trung §«ng</t>
  </si>
  <si>
    <t>750105 - C«ng Ty Tr¸ch NhiÖm H÷u H¹n Bao B× Kü ThuËt Cao Riches</t>
  </si>
  <si>
    <t>750106 - C«ng Ty Tr¸ch NhiÖm H÷u H¹n Ng©n Th¸i</t>
  </si>
  <si>
    <t>750107 - C«ng Ty Cæ PhÇn Nhùa §ång Nai</t>
  </si>
  <si>
    <t>750108 - C«ng Ty Tr¸ch NhiÖm H÷u H¹n Dae Myung Chemical (dy Vi Na Sanitary Cò)</t>
  </si>
  <si>
    <t>750109 - C«ng Ty Tr¸ch NhiÖm H÷u H¹n Dongsung Chemical ViÖt Nam</t>
  </si>
  <si>
    <t>750110 - C«ng Ty Tr¸ch NhiÖm H÷u H¹n CN Plus Vn</t>
  </si>
  <si>
    <t>750111 - C«ng Ty Tr¸ch NhiÖm H÷u H¹n Showpla Viet Nam</t>
  </si>
  <si>
    <t>750112 - C«ng Ty Tr¸ch NhiÖm H÷u H¹n Perfect Vision</t>
  </si>
  <si>
    <t>750113 - C«ng Ty Tr¸ch NhiÖm H÷u H¹n Muto Viet Nam</t>
  </si>
  <si>
    <t>Ngµnh 23</t>
  </si>
  <si>
    <t>750114 - C«ng Ty Tr¸ch NhiÖm H÷u H¹n G¹ch Men B¸ch Thµnh</t>
  </si>
  <si>
    <t>750115 - C«ng Ty Liªn Doanh G¹ch Men ý Mü</t>
  </si>
  <si>
    <t>750116 - C«ng Ty Cæ PhÇn S¶n XuÊt Vµ Kinh Doanh VËt LiÖu X©y Dùng Idico</t>
  </si>
  <si>
    <t>750117 - C«ng Ty Tr¸ch NhiÖm H÷u H¹n TiÒn Phong 1</t>
  </si>
  <si>
    <t>750118 - C«ng Ty Tr¸ch NhiÖm H÷u H¹n D­¬ng H¶i Ph¸p</t>
  </si>
  <si>
    <t>750121 - Doanh NghiÖp T­ Nh©n Phø¬c T©m</t>
  </si>
  <si>
    <t>750122 - Doanh NghiÖp T­ Nh©n G¹ch ThuËn Hßa</t>
  </si>
  <si>
    <t>750123 - Doanh NghiÖp T­ Nh©n Liªn Ph­¬ng</t>
  </si>
  <si>
    <t>750125 - C«ng Ty Cæ PhÇn X©y Dùng D©n Dông C«ng NghiÖp Sè 1 §ång Nai</t>
  </si>
  <si>
    <t>750126 - Doanh NghiÖp T­ Nh©n R¹ng §«ng An Ph­íc</t>
  </si>
  <si>
    <t>750127 - Doanh NghiÖp T­ Nh©n G¹ch Ngãi Hîp NhËt Thµnh</t>
  </si>
  <si>
    <t>750128 - C«ng Ty Cæ PhÇn §Çu T­  X©y Dùng Vµ VËt LiÖu §ång Nai</t>
  </si>
  <si>
    <t>750129 - C«ng Ty Tr¸ch NhiÖm H÷u H¹n Mtv Phan H÷u §øc</t>
  </si>
  <si>
    <t>750132 - C«ng Ty Cæ PhÇn  ThiÕt BÞ VÖ Sinh Caesar Vn</t>
  </si>
  <si>
    <t>750133 - C«ng Ty Cæ PhÇn Hhcn Gèm Sø Taicera</t>
  </si>
  <si>
    <t>750134 - C«ng Ty Cæ PhÇn §Çu T­ Ph¸t TriÓn C­êng ThuËn Idco</t>
  </si>
  <si>
    <t>750135 - C«ng Ty Cæ PhÇn Bª T«ng Biªn Hßa</t>
  </si>
  <si>
    <t>750137 - C«ng Ty Cæ PhÇn TÊm Lîp VËt LiÖu X©y Dùng §ång Nai</t>
  </si>
  <si>
    <t>750138 - C«ng Ty Tr¸ch NhiÖm H÷u H¹n Aju ViÖt Nam</t>
  </si>
  <si>
    <t>Ngµnh 25</t>
  </si>
  <si>
    <t>750139 - C«ng Ty Cæ PhÇn C¬ KhÝ X©y Dùng Th­¬ng M¹i DÞch Vô §«ng Nam H­ng</t>
  </si>
  <si>
    <t>750140 - C«ng Ty KÕt CÊu ThÐp C«ng Ty C¬ KhÝ Vµ X©y Dùng Posco E&amp;c</t>
  </si>
  <si>
    <t>750142 - C«ng Ty Tr¸ch NhiÖm H÷u H¹n Kirby §«ng Nam ¸</t>
  </si>
  <si>
    <t>750143 - C«ng Ty Tr¸ch NhiÖm H÷u H¹n CN ThÐp Shin Chang</t>
  </si>
  <si>
    <t>750144 - C«ng Ty Tr¸ch NhiÖm H÷u H¹n  Metecno (viÖt Nam)</t>
  </si>
  <si>
    <t>750145 - C«ng Ty T«n Ph­¬ng Nam</t>
  </si>
  <si>
    <t>750146 - C«ng Ty Tr¸ch NhiÖm H÷u H¹n Hµ Kim Anh</t>
  </si>
  <si>
    <t>750147 - C«ng Ty Tr¸ch NhiÖm H÷u H¹n Mtv §oµn HiÒn</t>
  </si>
  <si>
    <t>750148 - C«ng Ty Tr¸ch NhiÖm H÷u H¹n B¶y B×nh</t>
  </si>
  <si>
    <t>750150 - Doanh NghiÖp T­ Nh©n Duy TuÊn</t>
  </si>
  <si>
    <t>750151 - C«ng Ty Tr¸ch NhiÖm H÷u H¹n §¹t HiÕu</t>
  </si>
  <si>
    <t>750152 - C«ng Ty Tr¸ch NhiÖm H÷u H¹n QuyÕt §¹t</t>
  </si>
  <si>
    <t>750154 - C«ng Ty Tr¸ch NhiÖm H÷u H¹n Ch­¬ng Th¶o</t>
  </si>
  <si>
    <t>750155 - C«ng Ty Tr¸ch NhiÖm H÷u H¹n S¶n XuÊt Th­¬ng M¹i DÞch Vô Ngò Nam Ph¸t</t>
  </si>
  <si>
    <t>750156 - C«ng Ty Tr¸ch NhiÖm H÷u H¹n Happy Cook</t>
  </si>
  <si>
    <t>750157 - C«ng Ty Tr¸ch NhiÖm H÷u H¹n ViÖt Nam Shine</t>
  </si>
  <si>
    <t>750158 - C«ng Ty Tr¸ch NhiÖm H÷u H¹n Bao B× N­íc Gi¶i Kh¸t Crown §ång Nai</t>
  </si>
  <si>
    <t>750160 - C«ng Ty Tr¸ch NhiÖm H÷u H¹n King's Grating</t>
  </si>
  <si>
    <t>750161 - C«ng Ty Tr¸ch NhiÖm H÷u H¹n Jinmyung</t>
  </si>
  <si>
    <t>750162 - C«ng Ty Tr¸ch NhiÖm H÷u H¹n Kosteel Vina</t>
  </si>
  <si>
    <t>750163 - C«ng Ty Tr¸ch NhiÖm H÷u H¹n CN KiÕn §¹t</t>
  </si>
  <si>
    <t>750164 - C«ng Ty Tr¸ch NhiÖm H÷u H¹n Chin Well Fasteners Vn</t>
  </si>
  <si>
    <t>750165 - C«ng Ty Tr¸ch NhiÖm H÷u H¹n Region Industries</t>
  </si>
  <si>
    <t>750166 - Doanh NghiÖp T­ Nh©n Anh NghÜa A N C L</t>
  </si>
  <si>
    <t>750167 - C«ng Ty Tr¸ch NhiÖm H÷u H¹n C¬ KhÝ Phóc Minh T©m</t>
  </si>
  <si>
    <t>750168 - C«ng Ty Tr¸ch NhiÖm H÷u H¹n Hyundai Welding Vina</t>
  </si>
  <si>
    <t>750169 - C«ng Ty Tr¸ch NhiÖm H÷u H¹n Dong Yang Vina Special Metal</t>
  </si>
  <si>
    <t>750173 - C«ng Ty Tr¸ch NhiÖm H÷u H¹n Cæ PhÇn S¾t ThÐp Lùc B¶o</t>
  </si>
  <si>
    <t>750174 - C«ng Ty Tr¸ch NhiÖm H÷u H¹n Velco</t>
  </si>
  <si>
    <t>Ngµnh 27</t>
  </si>
  <si>
    <t>750175 - C«ng Ty  Tr¸ch NhiÖm H÷u H¹n Mabuchi Motor Viet Nam</t>
  </si>
  <si>
    <t>750176 - C«ng  Ty Tr¸ch NhiÖm H÷u H¹n Best Sun Technology</t>
  </si>
  <si>
    <t>750177 - C«ng Ty Cæ PhÇn ThiÕt BÞ §iÖn</t>
  </si>
  <si>
    <t>750178 - C«ng Ty Tr¸ch NhiÖm H÷u H¹n ¾c Quy Csb ViÖt Nam</t>
  </si>
  <si>
    <t>750179 - C«ng Ty Tr¸ch NhiÖm H÷u H¹n Vn Center Power Tech</t>
  </si>
  <si>
    <t>750180 - C«ng Ty D©y §ång ViÖt Nam Cft</t>
  </si>
  <si>
    <t>750181 - C«ng Ty Tr¸ch NhiÖm H÷u H¹nh Ls Cable ViÖt Nam</t>
  </si>
  <si>
    <t>750182 - C«ng Ty Tr¸ch NhiÖm H÷u H¹n CN Tïng Hoµ ViÖt Nam</t>
  </si>
  <si>
    <t>750183 - C«ng Ty Tr¸ch NhiÖm H÷u H¹n §iÖn Tö Philips V N</t>
  </si>
  <si>
    <t>750184 - C«ng Ty Tr¸ch NhiÖm H÷u H¹n Wooree Vina</t>
  </si>
  <si>
    <t>750185 - C«ng Ty §iÖnm¸y Gia Dông Sanyo Vn( Sanyo Ha Asean)</t>
  </si>
  <si>
    <t>Ngµnh 29</t>
  </si>
  <si>
    <t>750187 - C«ng Ty §óc ChÝch X¸c Cqs May's</t>
  </si>
  <si>
    <t>750188 - C«ng Ty Shihlin Viet Nam</t>
  </si>
  <si>
    <t>750189 - C«ng Ty Tr¸ch NhiÖm H÷u H¹n Mitsuba M_tech Viet Nam</t>
  </si>
  <si>
    <t>750190 - C«ng Ty Hhcn Eagle</t>
  </si>
  <si>
    <t>750191 - C«ng Ty Hhcn ChÝnh X¸c Viet Nam (vpic)</t>
  </si>
  <si>
    <t>750192 - C«ng Ty Tr¸ch NhiÖm H÷u H¹n CN Elma ViÖt Nam</t>
  </si>
  <si>
    <t>750193 - C«ng Ty Tr¸ch NhiÖm H÷u H¹n Cæ PhÇn C«ng NghiÖp Tai Tech</t>
  </si>
  <si>
    <t>Ngµnh 30</t>
  </si>
  <si>
    <t>750186 - C«ng Ty Tr¸ch NhiÖm H÷u H¹n Suzuki ViÖt Nam</t>
  </si>
  <si>
    <t>Ngµnh 31</t>
  </si>
  <si>
    <t>750194 - C«ng Ty Tr¸ch NhiÖm H÷u H¹n Great Veca (vn)</t>
  </si>
  <si>
    <t>750195 - C«ng Ty Tr¸ch NhiÖm H÷u H¹n S¶n XuÊt §å Méc Chien Vn</t>
  </si>
  <si>
    <t>750196 - C«ng Ty Cæ PhÇn Hh Sofa Taiyu</t>
  </si>
  <si>
    <t>750197 - C«ng Ty Cæ PhÇn  I M C §ång Nai</t>
  </si>
  <si>
    <t>750198 - C«ng Ty cæ phÇn Hßa B×nh</t>
  </si>
  <si>
    <t>750200 - C«ng Ty Tr¸ch NhiÖm H÷u H¹n S¶n XuÊt Th­¬ng M¹i MiÒn Quª</t>
  </si>
  <si>
    <t>750201 - C«ng Ty Tr¸ch NhiÖm H÷u H¹n Timber Industries</t>
  </si>
  <si>
    <t>750202 - C«ng Ty Tr¸ch NhiÖm H÷u H¹n Quèc TÕ Gia Mü</t>
  </si>
  <si>
    <t>750203 - Johson Wood Vn</t>
  </si>
  <si>
    <t>750204 - C«ng Ty Tr¸ch NhiÖm H÷u H¹n Quèc TÕ Xin Guan Xing ViÖt Nam</t>
  </si>
  <si>
    <t>750205 - C«ng Ty Tr¸ch NhiÖm H÷u H¹n TuÊn Léc</t>
  </si>
  <si>
    <t>750206 - C«ng Ty Tr¸ch NhiÖm H÷u H¹n 1yv L©m N«ng Míi</t>
  </si>
  <si>
    <t>750207 - C«ng Ty Tr¸ch NhiÖm H÷u H¹n ViÖt Ho»ng</t>
  </si>
  <si>
    <t>750209 - C«ng Ty Tr¸ch NhiÖm H÷u H¹n Shirai</t>
  </si>
  <si>
    <t>750211 - C«ng Ty Tr¸ch NhiÖm H÷u H¹n B×nh Th¾ng</t>
  </si>
  <si>
    <t>750212 - C«ng Ty Tr¸ch NhiÖm H÷u H¹n Chiu-yuan</t>
  </si>
  <si>
    <t>750215 - C«ng Ty Tr¸ch NhiÖm H÷u H¹n Minh NguyÖt</t>
  </si>
  <si>
    <t>750216 - C«ng Ty Tr¸ch NhiÖm H÷u H¹n Sanlim Funiture Vn</t>
  </si>
  <si>
    <t>750217 - C«ng Ty Tr¸ch NhiÖm H÷u H¹n Thu Trinh</t>
  </si>
  <si>
    <t>Ngµnh 35</t>
  </si>
  <si>
    <t>750218 - C«ng Ty Tr¸ch NhiÖm H÷u H¹n Mtv §iÖn Lùc §ång Nai</t>
  </si>
  <si>
    <t>750219 - Tæng C«ng Ty §iÖn Lùc DÇu KhU</t>
  </si>
  <si>
    <t>750224 - C«ng Ty Thñy §iÖn TrÞ An</t>
  </si>
  <si>
    <t>Ngµnh 36</t>
  </si>
  <si>
    <t>750220 - Hîp T¸c X· Th­¬ng M¹i &amp; DÞch Vô Long Biªn</t>
  </si>
  <si>
    <t>750221 - C«ng Ty Tr¸ch NhiÖm H÷u H¹n 1 Thµnh Viªn X©y Dùng CÊp N­íc §ång Nai</t>
  </si>
  <si>
    <t>750223 - C«ng Ty Tr¸ch NhiÖm H÷u H¹n ViÖt Th¨ng Long</t>
  </si>
  <si>
    <r>
      <t xml:space="preserve">Người lập biểu                  </t>
    </r>
    <r>
      <rPr>
        <b/>
        <sz val="12"/>
        <color indexed="9"/>
        <rFont val="Times New Roman"/>
        <family val="1"/>
      </rPr>
      <t xml:space="preserve">      TP. Công Nghiệp - Xây Dựng</t>
    </r>
  </si>
  <si>
    <r>
      <t xml:space="preserve">Lê Đỗ Hà Thanh                            </t>
    </r>
    <r>
      <rPr>
        <b/>
        <sz val="12"/>
        <color indexed="9"/>
        <rFont val="Times New Roman"/>
        <family val="1"/>
      </rPr>
      <t>Trần Ngọc Lang</t>
    </r>
  </si>
  <si>
    <t>BIỂU 12/CN</t>
  </si>
  <si>
    <t>B¶NG dù ­íc gi¸ trÞ s¶n xuÊt 6 th¸ng ®Çu NĂM 2015
cña 194 doanh nghiÖp ®iÒu tra mÉu iip tØnh ®ång nai (GI¸ C§ 94)</t>
  </si>
  <si>
    <t>BIỂU 13 - CN</t>
  </si>
  <si>
    <t>Dù ­íc mét sè s¶n phÈm s¶n xuÊt chñ yÕu ngµnh c«ng nghiÖp Đồng Nai</t>
  </si>
  <si>
    <t>ChÝnh thøc</t>
  </si>
  <si>
    <t>Dù ­íc</t>
  </si>
  <si>
    <t>So víi</t>
  </si>
  <si>
    <t xml:space="preserve">M· </t>
  </si>
  <si>
    <t>Tªn S¶n PhÈm</t>
  </si>
  <si>
    <t>§VT</t>
  </si>
  <si>
    <t>6 Th¸ng</t>
  </si>
  <si>
    <t>cïng kú</t>
  </si>
  <si>
    <t>S¶n PhÈm</t>
  </si>
  <si>
    <t>N¨m 2014</t>
  </si>
  <si>
    <t>N¨m 2015</t>
  </si>
  <si>
    <t>n¨m tr­íc</t>
  </si>
  <si>
    <t>(%)</t>
  </si>
  <si>
    <t>08101110</t>
  </si>
  <si>
    <t xml:space="preserve">Đá phiến, đã hoặc chưa đẽo thô hay mới chỉ cắt, thành khối hoặc tấm hình chữ nhật, hình vuông. </t>
  </si>
  <si>
    <t>M3</t>
  </si>
  <si>
    <t>08101139</t>
  </si>
  <si>
    <t>Đá xây dựng khác</t>
  </si>
  <si>
    <t>10620114</t>
  </si>
  <si>
    <t>Tinh bột sắn, bột dong riềng</t>
  </si>
  <si>
    <t>TÊn</t>
  </si>
  <si>
    <t>10620118</t>
  </si>
  <si>
    <t>Dextrin và các dạng tinh bột biến tính khác</t>
  </si>
  <si>
    <t>10710112</t>
  </si>
  <si>
    <t>Bánh các loại tương tự</t>
  </si>
  <si>
    <t>10790110</t>
  </si>
  <si>
    <t>Cà phê rang nguyên hạt</t>
  </si>
  <si>
    <t>10790121</t>
  </si>
  <si>
    <t>Cà phê bột các loại (gồm cả cà phê hương liệu)</t>
  </si>
  <si>
    <t>10790122</t>
  </si>
  <si>
    <t xml:space="preserve">Cà phê đen hoà tan </t>
  </si>
  <si>
    <t>10790123</t>
  </si>
  <si>
    <t xml:space="preserve">Cà phê hỗn hợp hoà tan (chứa cà phê, đường, sữa,…) </t>
  </si>
  <si>
    <t>10790222</t>
  </si>
  <si>
    <t>Chè (trà) túi lọc</t>
  </si>
  <si>
    <t>10790310</t>
  </si>
  <si>
    <t>Bột dinh dưỡng</t>
  </si>
  <si>
    <t>10790320</t>
  </si>
  <si>
    <t>Mỳ chính</t>
  </si>
  <si>
    <t>10790330</t>
  </si>
  <si>
    <t>Bột nêm, viên súp, bột súp</t>
  </si>
  <si>
    <t>10790343</t>
  </si>
  <si>
    <t>Bột mịn và thô từ hạt mù tạt và mù tạt đã chế biến</t>
  </si>
  <si>
    <t>10790350</t>
  </si>
  <si>
    <t>Nước chấm các loại (trừ nước mắm)</t>
  </si>
  <si>
    <t>1000 LÝt</t>
  </si>
  <si>
    <t>10790360</t>
  </si>
  <si>
    <t>Giấm và các chất thay thế giấm thu được từ axit acetic</t>
  </si>
  <si>
    <t>10800100</t>
  </si>
  <si>
    <t>Thức ăn cho gia súc</t>
  </si>
  <si>
    <t>10800200</t>
  </si>
  <si>
    <t>Thức ăn cho gia cầm</t>
  </si>
  <si>
    <t>10800300</t>
  </si>
  <si>
    <t>Thức ăn cho thuỷ sản</t>
  </si>
  <si>
    <t>11042019</t>
  </si>
  <si>
    <t>Nước yến và nước bổ dưỡng khác</t>
  </si>
  <si>
    <t>12009020</t>
  </si>
  <si>
    <t>Thuèc l¸ sîi</t>
  </si>
  <si>
    <t>13110210</t>
  </si>
  <si>
    <t>Sợi xe từ sợi tơ tằm</t>
  </si>
  <si>
    <t>13110230</t>
  </si>
  <si>
    <t>Sợi xe từ các loại sợi tự nhiên: bông, đay, lanh, xơ dừa, cói  ...</t>
  </si>
  <si>
    <t>13110321</t>
  </si>
  <si>
    <t xml:space="preserve">Sợi tơ (filament) tổng hợp  </t>
  </si>
  <si>
    <t>13110331</t>
  </si>
  <si>
    <t>Sợi từ xơ (staple) tổng hợp có tỷ trọng của loại xơ này từ 85% trở lên</t>
  </si>
  <si>
    <t>13120110</t>
  </si>
  <si>
    <t>Vải dệt thoi từ sợi bông có tỷ trọng bông từ 85% trở lên</t>
  </si>
  <si>
    <t>1000 M2</t>
  </si>
  <si>
    <t>13120120</t>
  </si>
  <si>
    <t xml:space="preserve">Vải dệt thoi từ sợi bông có tỷ trọng bông dưới 85% </t>
  </si>
  <si>
    <t>13120190</t>
  </si>
  <si>
    <t>Vải dệt thoi khác từ sợi bông</t>
  </si>
  <si>
    <t>13120311</t>
  </si>
  <si>
    <t xml:space="preserve">Vải dệt thoi từ sợi tơ (filament) tổng hợp </t>
  </si>
  <si>
    <t>13120312</t>
  </si>
  <si>
    <t>Vải dệt thoi từ sợi tơ (filament) nhân tạo</t>
  </si>
  <si>
    <t>13210121</t>
  </si>
  <si>
    <t>Vải dệt kim hoặc móc có khổ rộng không quá 30cm</t>
  </si>
  <si>
    <t>13220150</t>
  </si>
  <si>
    <t xml:space="preserve">Khăn mặt, khăn tắm và khăn khác dùng trong phòng vệ sinh, nhà bếp </t>
  </si>
  <si>
    <t>13220220</t>
  </si>
  <si>
    <t>Tấm vải chống thấm nước, tấm hiên và tấm che nắng; tăng; buồm cho tàu thuyền và cho ván lướt hoặc ván lướt cát; các sản phẩm dùng cho cắm trại</t>
  </si>
  <si>
    <t>13220240</t>
  </si>
  <si>
    <t>Các loại mền chăn, các loại chăn nhồi lông, các loại nệm, đệm, nệm ghế, nệm gối, túi ngủ và loại tương tự có gắn lò xo hoặc nhồi hoặc lắp bên trong bằng vật liệu nhựa hoặc bằng cao su hoặc bằng chất dẻo xốp</t>
  </si>
  <si>
    <t>1000 C¸i</t>
  </si>
  <si>
    <t>13240110</t>
  </si>
  <si>
    <t>Dây thừng, chão, dây bện và dây cáp</t>
  </si>
  <si>
    <t>13290371</t>
  </si>
  <si>
    <t>Vải dệt được tráng keo hoặc hồ tinh bột dùng để bọc ngoài bìa sách hoặc loại tương tự; vải can; vải bạt; đã xử lý để vẽ; vải hồ cứng hoặc các loại vải dệt đã được làm cứng tương tự để làm cốt mũ</t>
  </si>
  <si>
    <t>14100210</t>
  </si>
  <si>
    <t>Quần áo nghề nghiệp</t>
  </si>
  <si>
    <t>14100321</t>
  </si>
  <si>
    <t>Bộ com-lê, quần áo đồng bộ, áo jacket, quần dài, quần yếm, quần soóc cho người lớn dệt kim hoặc đan móc</t>
  </si>
  <si>
    <t>14100331</t>
  </si>
  <si>
    <t>Áo sơ mi cho người lớn dệt kim hoặc đan móc</t>
  </si>
  <si>
    <t>14100412</t>
  </si>
  <si>
    <t>Áo khoác dài, áo khoác không tay, áo khoác có mũ áo gió trẻ em không dệt kim hoặc đan móc</t>
  </si>
  <si>
    <t>14100421</t>
  </si>
  <si>
    <t>Bộ com-lê, quần áo đồng bộ, áo jacket, quần dài, quần yếm, quần soóc cho người lớn không dệt kim hoặc đan móc</t>
  </si>
  <si>
    <t>14100422</t>
  </si>
  <si>
    <t>Bộ com-lê, quần áo đồng bộ, áo jacket,váy dài, váy, chân váy, quần dài, quần yếm, quần soóc cho trẻ em không dệt kim hoặc đan móc</t>
  </si>
  <si>
    <t>14100431</t>
  </si>
  <si>
    <t>Áo sơ mi cho người lớn không dệt kim hoặc đan móc</t>
  </si>
  <si>
    <t>14100432</t>
  </si>
  <si>
    <t>Áo sơ mi cho trẻ em không dệt kim hoặc đan móc</t>
  </si>
  <si>
    <t>14100511</t>
  </si>
  <si>
    <t>Quần áo lót cho người lớn dệt kim hoặc đan móc</t>
  </si>
  <si>
    <t>14100512</t>
  </si>
  <si>
    <t>Quần áo lót cho trẻ em dệt kim hoặc đan móc</t>
  </si>
  <si>
    <t>14100531</t>
  </si>
  <si>
    <t>Áo phông (T-shirt), áo may ô và các loại áo lót khác cho người lớn dệt kim hoặc đan móc</t>
  </si>
  <si>
    <t>14100612</t>
  </si>
  <si>
    <t>Bộ quần áo bơi</t>
  </si>
  <si>
    <t>14100613</t>
  </si>
  <si>
    <t>Bộ quần áo thể thao khác</t>
  </si>
  <si>
    <t>14100653</t>
  </si>
  <si>
    <t>Mũ</t>
  </si>
  <si>
    <t>15200103</t>
  </si>
  <si>
    <t xml:space="preserve">Giày, dép có đế hoặc mũ bằng da </t>
  </si>
  <si>
    <t>1000 §«i</t>
  </si>
  <si>
    <t>15200202</t>
  </si>
  <si>
    <t>Giày, dép thể thao có đế ngoài và mũ giày bằng cao su và plastic</t>
  </si>
  <si>
    <t>15200203</t>
  </si>
  <si>
    <t>Giày, dép thể thao có mũ bằng da và có đế ngoài</t>
  </si>
  <si>
    <t>16210140</t>
  </si>
  <si>
    <t>Ván ép từ gỗ và các vật liệu tương tự</t>
  </si>
  <si>
    <t>17010201</t>
  </si>
  <si>
    <t>Giấy in báo</t>
  </si>
  <si>
    <t>17010203</t>
  </si>
  <si>
    <t xml:space="preserve">Giấy và bìa không tráng khác, dùng  để viết, in và dùng cho mục đích in ấn loát khác; giấy làm thẻ card và giấy làm băng đục lỗ </t>
  </si>
  <si>
    <t>17010209</t>
  </si>
  <si>
    <t xml:space="preserve">Giấy và bìa khác (Giấy than, giấy kếp, giấy duplex,…khổ lớn) </t>
  </si>
  <si>
    <t>17021020</t>
  </si>
  <si>
    <t>Thùng, hộp bằng bìa cứng (trừ bìa nhăn)</t>
  </si>
  <si>
    <t>1000 ChiÕc</t>
  </si>
  <si>
    <t>17022120</t>
  </si>
  <si>
    <t>Bao bì và túi bằng giấy nhăn và bìa nhăn</t>
  </si>
  <si>
    <t>17090109</t>
  </si>
  <si>
    <t>Băng vệ sinh, tã lót cho trẻ sơ sinh và các sản phẩm vệ sinh tương tự</t>
  </si>
  <si>
    <t>20110381</t>
  </si>
  <si>
    <t>Clorua hyđrô (axit hyđrô cloric); axít closunfuric</t>
  </si>
  <si>
    <t>20110479</t>
  </si>
  <si>
    <t>C¸c hîp chÊt v« c¬ kh¸c (kÓ c¶ n­íc cÊt hoÆc n­íc khö ®é dÉn vµ c¸c lo¹i n­íc tinh khiOt t­¬ng tù), hçn hèng, tro hçn hèng cña kim lo¹i quu</t>
  </si>
  <si>
    <t>20120701</t>
  </si>
  <si>
    <t>Phân khoáng hoặc phân hoá học chứa 3 nguyên tố: nitơ, photpho và kali (NPK)</t>
  </si>
  <si>
    <t>20120800</t>
  </si>
  <si>
    <t>Phân bón gốc động vật hoặc thực vật chưa được phân vào đâu</t>
  </si>
  <si>
    <t>20131022</t>
  </si>
  <si>
    <t>Nhựa amino, nhựa phenolic và polyuretan dạng nguyên sinh</t>
  </si>
  <si>
    <t>20210120</t>
  </si>
  <si>
    <t>Thuốc diệt nấm</t>
  </si>
  <si>
    <t>20210130</t>
  </si>
  <si>
    <t>Thuốc diệt cỏ, Thuốc chống nảy mầm và thuốc điều hoà sinh trưởng cây trồng</t>
  </si>
  <si>
    <t>20210190</t>
  </si>
  <si>
    <t>Thuốc trừ sâu khác và sản phẩm hoá chất khác dùng trong nông nghiệp</t>
  </si>
  <si>
    <t>20221111</t>
  </si>
  <si>
    <t>Sơn và véc ni, tan trong môi trường nước</t>
  </si>
  <si>
    <t>20221112</t>
  </si>
  <si>
    <t>Sơn và véc ni, tan trong môi trường không chứa nước</t>
  </si>
  <si>
    <t>20221122</t>
  </si>
  <si>
    <t>Sơn và véc ni khác; các loại thuốc màu nước đã pha chế dùng để hoàn thiện da</t>
  </si>
  <si>
    <t>20222011</t>
  </si>
  <si>
    <t>Mùc in mµu ®en</t>
  </si>
  <si>
    <t>20231192</t>
  </si>
  <si>
    <t>Kem vµ n­íc th¬m dïng cho mÆt vµ da</t>
  </si>
  <si>
    <t>Kg</t>
  </si>
  <si>
    <t>20231211</t>
  </si>
  <si>
    <t>DÇu géi ®Çu, dÇu x¶</t>
  </si>
  <si>
    <t>20231243</t>
  </si>
  <si>
    <t>S÷a t¾m, s÷a röa mÆt vµ c¸c chÕ phÈm dïng ®Ó t¾m kh¸c</t>
  </si>
  <si>
    <t>20232320</t>
  </si>
  <si>
    <t>Bột giặt và các chế phẩm dùng để tẩy, rửa</t>
  </si>
  <si>
    <t>20290210</t>
  </si>
  <si>
    <t>Keo ®· ®iÒu chÕ vµ c¸c chÊt dÝnh ®· ®­îc ®iÒu chÕ kh¸c</t>
  </si>
  <si>
    <t>20290873</t>
  </si>
  <si>
    <t>Phô gia ®· ®iÒu chÕ dïng cho xi m¨ng, v÷a hoÆc bª t«ng</t>
  </si>
  <si>
    <t>20290890</t>
  </si>
  <si>
    <t>S¶n phÈm ho¸ chÊt hçn hîp kh¸c ch­a ®­îc ph©n vµo ®©u</t>
  </si>
  <si>
    <t>21002202</t>
  </si>
  <si>
    <t>Axit glutamic vµ muèi cña na</t>
  </si>
  <si>
    <t>22120601</t>
  </si>
  <si>
    <t>G¨ng t¨y, gang hë ngan vµ g¨ng bao tay b»ng cao s­ luu ho¸</t>
  </si>
  <si>
    <t>22120732</t>
  </si>
  <si>
    <t>Cao su cøng vµ c¸c s¶n phÈm b»ng cao su cøng</t>
  </si>
  <si>
    <t>22201111</t>
  </si>
  <si>
    <t>Bao vµ tói (kÓ c¶ lo¹i h×nh nan) b»ng polime etylen</t>
  </si>
  <si>
    <t>22201119</t>
  </si>
  <si>
    <t>Bao vµ tói (kÓ c¶ lo¹i h×nh nan) to plastic kh¸c</t>
  </si>
  <si>
    <t>22201129</t>
  </si>
  <si>
    <t>Bao bì đóng gói khác bằng plastic</t>
  </si>
  <si>
    <t>22209409</t>
  </si>
  <si>
    <t>TÊm, phiÕn, mµng, l¸ vµ d¶i kh¸c b»ng plastic kh¸c</t>
  </si>
  <si>
    <t>22209799</t>
  </si>
  <si>
    <t>S¶n phÈm b»ng plastic cßn l¹i ch­a ph©n vµo ®©u</t>
  </si>
  <si>
    <t>23920111</t>
  </si>
  <si>
    <t>Tấm lát đường và vật liệu lát, gạch ốp lát tường và lát nền lò sưởi bằng gốm không tráng men; các khối khảm và các sản phẩm tương tự bằng gốm, sứ không tráng men, có hoặc không có lớp nền</t>
  </si>
  <si>
    <t>23920211</t>
  </si>
  <si>
    <t>Gạch xây dựng bằng gốm, sứ</t>
  </si>
  <si>
    <t>1000 Viªn</t>
  </si>
  <si>
    <t>23920212</t>
  </si>
  <si>
    <t>Gạch xây dựng  bằng đất sét nung (trừ gốm, sứ) quy chuẩn 220x105x60mm</t>
  </si>
  <si>
    <t>23920240</t>
  </si>
  <si>
    <t>Hµng trang trÝ kiÕn tróc vµ hµng x©y dùng b»ng gèm, sø kh¸c</t>
  </si>
  <si>
    <t>M2</t>
  </si>
  <si>
    <t>23930210</t>
  </si>
  <si>
    <t>Sản phẩm vệ sinh gắn cố định bằng gốm sứ</t>
  </si>
  <si>
    <t>23950120</t>
  </si>
  <si>
    <t>Cấu kiện làm sẵn cho xây dựng hoặc kỹ thuật dân dụng, bằng xi măng, bê tông hoặc đá nhân tạo</t>
  </si>
  <si>
    <t>23950312</t>
  </si>
  <si>
    <t>Bê tông trộn sẵn (bê tông tươi)</t>
  </si>
  <si>
    <t>23950910</t>
  </si>
  <si>
    <t>Sản phẩm khác làm  bằng thạch cao chế biến hoặc các hỗn hợp có thành phần cơ bản là thạch cao chế biến chưa được phân vào đâu</t>
  </si>
  <si>
    <t>23950920</t>
  </si>
  <si>
    <t>Sản phẩm khác bằng xi măng, bê tông hoặc đá nhân tạo chưa được phân vào đâu</t>
  </si>
  <si>
    <t>25110110</t>
  </si>
  <si>
    <t>Cấu kiện nhà lắp sẵn bằng kim loại</t>
  </si>
  <si>
    <t>25110193</t>
  </si>
  <si>
    <t>Hàng rào, cầu thang  và bộ phận của nó bằng sắt, thép, nhôm</t>
  </si>
  <si>
    <t>25110194</t>
  </si>
  <si>
    <t>Tấm lợp bằng kim loại</t>
  </si>
  <si>
    <t>25110199</t>
  </si>
  <si>
    <t>Cấu kiện khác và bộ phận của chúng bằng sắt, thép, nhôm chưa được phân vào đâu</t>
  </si>
  <si>
    <t>25920201</t>
  </si>
  <si>
    <t>Dịch vụ xử lý nhiệt kim loại (trừ tráng phủ kim loại)</t>
  </si>
  <si>
    <t>TriÖu §ång</t>
  </si>
  <si>
    <t>25920301</t>
  </si>
  <si>
    <t>Dịch vụ tiện các bộ phận kim loại</t>
  </si>
  <si>
    <t>25930333</t>
  </si>
  <si>
    <t>Cờ lê và thanh vặn ốc (bulông) và đai ốc (trừ thanh vặn tarô)</t>
  </si>
  <si>
    <t>25991111</t>
  </si>
  <si>
    <t>Chậu rửa và bồn rửa bằng thép không gỉ</t>
  </si>
  <si>
    <t>C¸i</t>
  </si>
  <si>
    <t>25991120</t>
  </si>
  <si>
    <t>Đồ dùng cơ khí cầm tay, nặng 10kg trở xuống dùng để chế biến, pha chế hoặc phục vụ việc làm đồ ăn hoặc đồ uống</t>
  </si>
  <si>
    <t>25991192</t>
  </si>
  <si>
    <t>Nồi, ấm, chảo bằng kim loại</t>
  </si>
  <si>
    <t>25999114</t>
  </si>
  <si>
    <t>Thùng, can, hộp và các đồ dùng để chứa đựng tương tự cho mọi nguyên liệu (trừ xăng dầu) có dung tích ≤ 300 lít, bằng nhôm</t>
  </si>
  <si>
    <t>25999230</t>
  </si>
  <si>
    <t>Tấm đan (kể cả đai liền), phên, lưới và rào làm bằng dây sắt hoặc thép; Sản phẩm dạng lưới sắt hoặc thép được tạo hình bằng phương pháp đột dập và kéo dãn thành lưới</t>
  </si>
  <si>
    <t>25999240</t>
  </si>
  <si>
    <t>Đinh, đinh mũ, ghim dập (trừ ghim dập dạng mảnh), đinh vít, then, đai ốc, đinh móc, đinh tán, chốt, chốt định vị, vòng đệm và các đồ tương tự bằng sắt, thép, đồng hoặc nhôm</t>
  </si>
  <si>
    <t>25999252</t>
  </si>
  <si>
    <t>Dây hàn có lõi bằng kim loại cơ bản, dùng để hàn hồ quang điện</t>
  </si>
  <si>
    <t>25999394</t>
  </si>
  <si>
    <t>Sản phẩm khác bằng chì, kẽm, thiếc chưa được phân vào đâu</t>
  </si>
  <si>
    <t>25999399</t>
  </si>
  <si>
    <t>Sản phẩm bằng kim loại cơ bản khác chưa được phân vào đâu</t>
  </si>
  <si>
    <t>27101103</t>
  </si>
  <si>
    <t>Động cơ điện một chiều khác và máy phát điện một chiều</t>
  </si>
  <si>
    <t>ChiÕc</t>
  </si>
  <si>
    <t>27102111</t>
  </si>
  <si>
    <t>Máy biến thế điện sử dụng điện môi lỏng công suất sử dụng không quá 650 KVA</t>
  </si>
  <si>
    <t>27200211</t>
  </si>
  <si>
    <t>Ắc quy điện bằng axít - chì dùng để khởi động động cơ pittông</t>
  </si>
  <si>
    <t>1000 Kwh</t>
  </si>
  <si>
    <t>27200229</t>
  </si>
  <si>
    <t>Các loại ắc quy điện khác chưa được phân vào đâu</t>
  </si>
  <si>
    <t>27200230</t>
  </si>
  <si>
    <t>Bộ phận của ắc quy điện, kể cả vách ngăn của nó</t>
  </si>
  <si>
    <t>27320111</t>
  </si>
  <si>
    <t>Dây cách điện đơn dạng cuộn bằng đồng</t>
  </si>
  <si>
    <t>27320120</t>
  </si>
  <si>
    <t>Cáp đồng trục và dây dẫn điện đồng trục khác</t>
  </si>
  <si>
    <t>27400151</t>
  </si>
  <si>
    <t>Đèn ống huỳnh quang dạng compắc</t>
  </si>
  <si>
    <t>27400152</t>
  </si>
  <si>
    <t>Đèn huỳnh quang khác</t>
  </si>
  <si>
    <t>27500112</t>
  </si>
  <si>
    <t>Tủ lạnh, loại sử dụng trong gia đình</t>
  </si>
  <si>
    <t>27500131</t>
  </si>
  <si>
    <t>Máy giặt có sức chứa không quá 10 kg vải khô 1 lần giặt tự động hoàn toàn</t>
  </si>
  <si>
    <t>29100411</t>
  </si>
  <si>
    <t>Xe cã ®éng c¬ dïng ®Ó vËn t¶i hµng hãa cã ®éng c¬ ®èt trong kiÓu piston ®èt ch¸y b»ng søc nÐn, cã tæng träng t¶i tèi ®a = 5 tÊn</t>
  </si>
  <si>
    <t>29100905</t>
  </si>
  <si>
    <t>Dịch vụ sản xuất khung gầm gắn với động cơ dùng cho xe có động cơ</t>
  </si>
  <si>
    <t>29300123</t>
  </si>
  <si>
    <t>Bộ phân phối điện; Cuộn dây đánh lửa</t>
  </si>
  <si>
    <t>29300131</t>
  </si>
  <si>
    <t>Động cơ khởi động và máy tổ hợp hai tính năng khởi động và phát điện</t>
  </si>
  <si>
    <t>29300132</t>
  </si>
  <si>
    <t>Máy phát điện khác dùng cho động cơ của xe có động cơ</t>
  </si>
  <si>
    <t>29300143</t>
  </si>
  <si>
    <t>Cần gạt nước, sương, tuyết trên kính chắn</t>
  </si>
  <si>
    <t>29300152</t>
  </si>
  <si>
    <t>Thiết bị khác dùng cho động cơ của xe có động cơ</t>
  </si>
  <si>
    <t>29300236</t>
  </si>
  <si>
    <t>Thiết bị giảm sóc</t>
  </si>
  <si>
    <t>29300239</t>
  </si>
  <si>
    <t>Phụ tùng khác của xe có động cơ</t>
  </si>
  <si>
    <t>30910102</t>
  </si>
  <si>
    <t>Xe mô tô, xe máy có gắn động cơ phụ trợ với động cơ piston đốt trong xi lanh &gt; 50 cc nhưng 
≤ 250cc</t>
  </si>
  <si>
    <t>31001012</t>
  </si>
  <si>
    <t>Ghế làm bằng trúc, liễu gai, tre hoặc bằng các vật liệu tương tự khác</t>
  </si>
  <si>
    <t>31001019</t>
  </si>
  <si>
    <t xml:space="preserve">Ghế khác có khung bằng gỗ </t>
  </si>
  <si>
    <t>31001021</t>
  </si>
  <si>
    <t>Giường bằng gỗ các lọai</t>
  </si>
  <si>
    <t>31001022</t>
  </si>
  <si>
    <t>Tủ bếp bằng gỗ</t>
  </si>
  <si>
    <t>31001023</t>
  </si>
  <si>
    <t>Tủ bằng gỗ khác (trừ tủ bếp)</t>
  </si>
  <si>
    <t>31001024</t>
  </si>
  <si>
    <t>Bàn bằng gỗ các lọai</t>
  </si>
  <si>
    <t>31001026</t>
  </si>
  <si>
    <t>Đồ nội thất bằng gỗ khác chưa được phân vào đâu</t>
  </si>
  <si>
    <t>32900249</t>
  </si>
  <si>
    <t>Các dụng cụ viết khác và các bộ phận của chúng chưa được phân vào đâu</t>
  </si>
  <si>
    <t>32900690</t>
  </si>
  <si>
    <t>Đồ tạp hoá khác chưa được phân vào đâu</t>
  </si>
  <si>
    <t>35101000</t>
  </si>
  <si>
    <t xml:space="preserve">Điện sản xuất </t>
  </si>
  <si>
    <t>TriÖu Kwh</t>
  </si>
  <si>
    <t>35102210</t>
  </si>
  <si>
    <t>§iÖn th­¬ng phÈm</t>
  </si>
  <si>
    <t>36000110</t>
  </si>
  <si>
    <t>N­íc uèng ®­îc</t>
  </si>
  <si>
    <t>1000 M3</t>
  </si>
  <si>
    <t>6 th¸ng ®Çu n¨m 2015 so với cïng kú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</si>
</sst>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64">
    <font>
      <sz val="14"/>
      <color theme="1"/>
      <name val="Times New Roman"/>
      <family val="2"/>
    </font>
    <font>
      <sz val="14"/>
      <color indexed="8"/>
      <name val="Times New Roman"/>
      <family val="2"/>
    </font>
    <font>
      <sz val="11"/>
      <color indexed="8"/>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8"/>
      <name val="Times New Roman"/>
      <family val="2"/>
    </font>
    <font>
      <b/>
      <sz val="12"/>
      <color indexed="8"/>
      <name val="Times New Roman"/>
      <family val="1"/>
    </font>
    <font>
      <sz val="8"/>
      <name val="Times New Roman"/>
      <family val="2"/>
    </font>
    <font>
      <b/>
      <sz val="18"/>
      <color indexed="56"/>
      <name val="Cambria"/>
      <family val="2"/>
    </font>
    <font>
      <b/>
      <sz val="14"/>
      <color indexed="8"/>
      <name val="Times New Roman"/>
      <family val="1"/>
    </font>
    <font>
      <i/>
      <sz val="14"/>
      <color indexed="8"/>
      <name val="Times New Roman"/>
      <family val="1"/>
    </font>
    <font>
      <b/>
      <u val="single"/>
      <sz val="14"/>
      <color indexed="8"/>
      <name val="Times New Roman"/>
      <family val="1"/>
    </font>
    <font>
      <b/>
      <u val="single"/>
      <sz val="14"/>
      <name val="Times New Roman"/>
      <family val="1"/>
    </font>
    <font>
      <sz val="14"/>
      <name val="Times New Roman"/>
      <family val="2"/>
    </font>
    <font>
      <b/>
      <sz val="14"/>
      <name val="Times New Roman"/>
      <family val="1"/>
    </font>
    <font>
      <sz val="11"/>
      <name val="Times New Roman"/>
      <family val="2"/>
    </font>
    <font>
      <i/>
      <sz val="11"/>
      <name val="Times New Roman"/>
      <family val="1"/>
    </font>
    <font>
      <i/>
      <sz val="14"/>
      <name val="Times New Roman"/>
      <family val="1"/>
    </font>
    <font>
      <b/>
      <sz val="12"/>
      <name val="Times New Roman"/>
      <family val="1"/>
    </font>
    <font>
      <b/>
      <i/>
      <sz val="12"/>
      <name val="Times New Roman"/>
      <family val="1"/>
    </font>
    <font>
      <b/>
      <sz val="11"/>
      <name val="Times New Roman"/>
      <family val="1"/>
    </font>
    <font>
      <sz val="12"/>
      <name val="Times New Roman"/>
      <family val="1"/>
    </font>
    <font>
      <sz val="12"/>
      <name val=".VnTime"/>
      <family val="2"/>
    </font>
    <font>
      <b/>
      <sz val="12"/>
      <name val=".VnTime"/>
      <family val="2"/>
    </font>
    <font>
      <b/>
      <sz val="12"/>
      <color indexed="9"/>
      <name val="Times New Roman"/>
      <family val="1"/>
    </font>
    <font>
      <b/>
      <sz val="13"/>
      <color indexed="8"/>
      <name val="Times New Roman"/>
      <family val="1"/>
    </font>
    <font>
      <sz val="13"/>
      <color indexed="8"/>
      <name val="Times New Roman"/>
      <family val="1"/>
    </font>
    <font>
      <b/>
      <sz val="13"/>
      <color indexed="9"/>
      <name val="Times New Roman"/>
      <family val="1"/>
    </font>
    <font>
      <b/>
      <sz val="12"/>
      <name val=".VnArialH"/>
      <family val="2"/>
    </font>
    <font>
      <b/>
      <i/>
      <sz val="10"/>
      <name val=".VnArial"/>
      <family val="2"/>
    </font>
    <font>
      <b/>
      <sz val="10"/>
      <name val=".VnArial"/>
      <family val="2"/>
    </font>
    <font>
      <b/>
      <sz val="8"/>
      <name val=".VnArialH"/>
      <family val="2"/>
    </font>
    <font>
      <sz val="9"/>
      <name val=".VnArial"/>
      <family val="2"/>
    </font>
    <font>
      <b/>
      <sz val="11"/>
      <color indexed="8"/>
      <name val="Times New Roman"/>
      <family val="2"/>
    </font>
    <font>
      <b/>
      <sz val="14"/>
      <name val=".VnArial"/>
      <family val="2"/>
    </font>
    <font>
      <b/>
      <sz val="11"/>
      <color indexed="8"/>
      <name val=".VnTime"/>
      <family val="2"/>
    </font>
    <font>
      <b/>
      <sz val="12"/>
      <color indexed="8"/>
      <name val=".VnTime"/>
      <family val="2"/>
    </font>
    <font>
      <sz val="14"/>
      <name val="VK Sans Serif"/>
      <family val="0"/>
    </font>
    <font>
      <sz val="14"/>
      <name val=".VnArial"/>
      <family val="2"/>
    </font>
    <font>
      <sz val="13"/>
      <color indexed="10"/>
      <name val="Times New Roman"/>
      <family val="1"/>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sz val="14"/>
      <color indexed="10"/>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4"/>
      <color theme="1"/>
      <name val="Times New Roman"/>
      <family val="2"/>
    </font>
    <font>
      <sz val="14"/>
      <color rgb="FFFF0000"/>
      <name val="Times New Roman"/>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style="medium"/>
      <top style="medium"/>
      <bottom/>
    </border>
    <border>
      <left>
        <color indexed="63"/>
      </left>
      <right style="thin">
        <color indexed="8"/>
      </right>
      <top style="thin">
        <color indexed="8"/>
      </top>
      <bottom/>
    </border>
    <border>
      <left style="thin">
        <color indexed="8"/>
      </left>
      <right style="thin">
        <color indexed="8"/>
      </right>
      <top style="thin">
        <color indexed="8"/>
      </top>
      <bottom/>
    </border>
    <border>
      <left>
        <color indexed="63"/>
      </left>
      <right style="thin">
        <color indexed="8"/>
      </right>
      <top/>
      <bottom/>
    </border>
    <border>
      <left style="thin">
        <color indexed="8"/>
      </left>
      <right style="thin">
        <color indexed="8"/>
      </right>
      <top/>
      <bottom/>
    </border>
    <border>
      <left>
        <color indexed="63"/>
      </left>
      <right>
        <color indexed="63"/>
      </right>
      <top>
        <color indexed="63"/>
      </top>
      <bottom style="thin"/>
    </border>
    <border>
      <left/>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3" fillId="23" borderId="0" applyNumberFormat="0" applyBorder="0" applyAlignment="0" applyProtection="0"/>
    <xf numFmtId="0" fontId="54" fillId="7" borderId="1" applyNumberFormat="0" applyAlignment="0" applyProtection="0"/>
    <xf numFmtId="0" fontId="55" fillId="24"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0" borderId="0" applyNumberFormat="0" applyFill="0" applyBorder="0" applyAlignment="0" applyProtection="0"/>
    <xf numFmtId="0" fontId="57" fillId="25"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6" borderId="0" applyNumberFormat="0" applyBorder="0" applyAlignment="0" applyProtection="0"/>
    <xf numFmtId="0" fontId="1" fillId="27" borderId="7" applyNumberFormat="0" applyFont="0" applyAlignment="0" applyProtection="0"/>
    <xf numFmtId="0" fontId="61" fillId="7"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9">
    <xf numFmtId="0" fontId="0" fillId="0" borderId="0" xfId="0" applyAlignment="1">
      <alignment/>
    </xf>
    <xf numFmtId="0" fontId="2" fillId="0" borderId="0" xfId="0" applyFont="1" applyAlignment="1">
      <alignment horizontal="center"/>
    </xf>
    <xf numFmtId="0" fontId="2" fillId="0" borderId="0" xfId="0" applyFont="1" applyAlignment="1">
      <alignment horizontal="right"/>
    </xf>
    <xf numFmtId="4" fontId="0" fillId="0" borderId="0" xfId="0" applyNumberFormat="1" applyAlignment="1">
      <alignment/>
    </xf>
    <xf numFmtId="0" fontId="6" fillId="0" borderId="0" xfId="0" applyFont="1" applyAlignment="1">
      <alignment horizontal="center"/>
    </xf>
    <xf numFmtId="0" fontId="6" fillId="0" borderId="0" xfId="0" applyFont="1" applyAlignment="1">
      <alignment/>
    </xf>
    <xf numFmtId="0" fontId="7" fillId="0" borderId="0" xfId="0" applyFont="1" applyAlignment="1" applyProtection="1">
      <alignment horizontal="left" vertical="center" wrapText="1"/>
      <protection locked="0"/>
    </xf>
    <xf numFmtId="0" fontId="7" fillId="0" borderId="0" xfId="0" applyFont="1" applyAlignment="1">
      <alignment/>
    </xf>
    <xf numFmtId="4" fontId="0" fillId="0" borderId="0" xfId="0" applyNumberFormat="1" applyFill="1" applyAlignment="1">
      <alignment/>
    </xf>
    <xf numFmtId="2" fontId="0" fillId="0" borderId="0" xfId="0" applyNumberFormat="1" applyAlignment="1">
      <alignment/>
    </xf>
    <xf numFmtId="0" fontId="10" fillId="0" borderId="0" xfId="0" applyFont="1" applyAlignment="1">
      <alignment/>
    </xf>
    <xf numFmtId="0" fontId="0" fillId="0" borderId="0" xfId="0" applyAlignment="1">
      <alignment horizontal="center"/>
    </xf>
    <xf numFmtId="0" fontId="10" fillId="0" borderId="0" xfId="0" applyFont="1" applyAlignment="1">
      <alignment horizontal="center"/>
    </xf>
    <xf numFmtId="0" fontId="7" fillId="0" borderId="0" xfId="0" applyFont="1" applyAlignment="1">
      <alignment/>
    </xf>
    <xf numFmtId="0" fontId="6" fillId="0" borderId="0" xfId="0" applyFont="1" applyAlignment="1">
      <alignment horizontal="left"/>
    </xf>
    <xf numFmtId="4" fontId="6" fillId="0" borderId="0" xfId="0" applyNumberFormat="1" applyFont="1" applyAlignment="1">
      <alignment horizontal="left"/>
    </xf>
    <xf numFmtId="0" fontId="7" fillId="0" borderId="0" xfId="0" applyFont="1" applyAlignment="1" applyProtection="1">
      <alignment vertical="center" wrapText="1"/>
      <protection locked="0"/>
    </xf>
    <xf numFmtId="0" fontId="0" fillId="0" borderId="0" xfId="0" applyBorder="1" applyAlignment="1">
      <alignment horizontal="center"/>
    </xf>
    <xf numFmtId="0" fontId="0" fillId="0" borderId="0" xfId="0" applyBorder="1" applyAlignment="1">
      <alignment/>
    </xf>
    <xf numFmtId="4" fontId="0" fillId="0" borderId="0" xfId="0" applyNumberFormat="1" applyBorder="1" applyAlignment="1">
      <alignment/>
    </xf>
    <xf numFmtId="2" fontId="0" fillId="0" borderId="0" xfId="0" applyNumberFormat="1" applyBorder="1" applyAlignment="1">
      <alignment/>
    </xf>
    <xf numFmtId="0" fontId="15" fillId="0" borderId="0" xfId="0" applyFont="1" applyAlignment="1">
      <alignment horizontal="center"/>
    </xf>
    <xf numFmtId="0" fontId="16" fillId="28" borderId="0" xfId="0" applyFont="1" applyFill="1" applyAlignment="1">
      <alignment horizontal="center" vertical="center"/>
    </xf>
    <xf numFmtId="4" fontId="14" fillId="0" borderId="0" xfId="0" applyNumberFormat="1" applyFont="1" applyAlignment="1">
      <alignment/>
    </xf>
    <xf numFmtId="2" fontId="14" fillId="0" borderId="0" xfId="0" applyNumberFormat="1" applyFont="1" applyAlignment="1">
      <alignment/>
    </xf>
    <xf numFmtId="0" fontId="14" fillId="0" borderId="0" xfId="0" applyFont="1" applyAlignment="1">
      <alignment/>
    </xf>
    <xf numFmtId="0" fontId="14" fillId="0" borderId="0" xfId="0" applyFont="1" applyAlignment="1">
      <alignment horizontal="center"/>
    </xf>
    <xf numFmtId="0" fontId="17" fillId="28" borderId="0" xfId="0" applyFont="1" applyFill="1" applyBorder="1" applyAlignment="1" applyProtection="1">
      <alignment horizontal="right" vertical="center" wrapText="1"/>
      <protection locked="0"/>
    </xf>
    <xf numFmtId="4" fontId="14" fillId="28" borderId="0" xfId="0" applyNumberFormat="1" applyFont="1" applyFill="1" applyAlignment="1">
      <alignment vertical="center"/>
    </xf>
    <xf numFmtId="0" fontId="14" fillId="28" borderId="0" xfId="0" applyFont="1" applyFill="1" applyAlignment="1">
      <alignment vertical="center"/>
    </xf>
    <xf numFmtId="2" fontId="19" fillId="28" borderId="10" xfId="0" applyNumberFormat="1" applyFont="1" applyFill="1" applyBorder="1" applyAlignment="1" applyProtection="1">
      <alignment horizontal="center" vertical="center" wrapText="1"/>
      <protection locked="0"/>
    </xf>
    <xf numFmtId="0" fontId="16" fillId="28" borderId="0" xfId="0" applyFont="1" applyFill="1" applyAlignment="1">
      <alignment vertical="center"/>
    </xf>
    <xf numFmtId="2" fontId="20" fillId="28" borderId="10" xfId="0" applyNumberFormat="1" applyFont="1" applyFill="1" applyBorder="1" applyAlignment="1">
      <alignment vertical="center"/>
    </xf>
    <xf numFmtId="0" fontId="21" fillId="28" borderId="0" xfId="0" applyFont="1" applyFill="1" applyAlignment="1">
      <alignment vertical="center"/>
    </xf>
    <xf numFmtId="0" fontId="19" fillId="28" borderId="11" xfId="0" applyFont="1" applyFill="1" applyBorder="1" applyAlignment="1" applyProtection="1">
      <alignment horizontal="center" vertical="center" wrapText="1"/>
      <protection locked="0"/>
    </xf>
    <xf numFmtId="0" fontId="19" fillId="28" borderId="11" xfId="0" applyFont="1" applyFill="1" applyBorder="1" applyAlignment="1">
      <alignment horizontal="justify" vertical="center"/>
    </xf>
    <xf numFmtId="2" fontId="19" fillId="28" borderId="11" xfId="0" applyNumberFormat="1" applyFont="1" applyFill="1" applyBorder="1" applyAlignment="1">
      <alignment vertical="center"/>
    </xf>
    <xf numFmtId="0" fontId="22" fillId="28" borderId="12" xfId="0" applyFont="1" applyFill="1" applyBorder="1" applyAlignment="1" applyProtection="1">
      <alignment horizontal="center" vertical="center" wrapText="1"/>
      <protection locked="0"/>
    </xf>
    <xf numFmtId="0" fontId="23" fillId="28" borderId="12" xfId="0" applyFont="1" applyFill="1" applyBorder="1" applyAlignment="1">
      <alignment wrapText="1"/>
    </xf>
    <xf numFmtId="2" fontId="22" fillId="28" borderId="12" xfId="0" applyNumberFormat="1" applyFont="1" applyFill="1" applyBorder="1" applyAlignment="1">
      <alignment vertical="center"/>
    </xf>
    <xf numFmtId="0" fontId="19" fillId="28" borderId="12" xfId="0" applyFont="1" applyFill="1" applyBorder="1" applyAlignment="1" applyProtection="1">
      <alignment horizontal="center" vertical="center" wrapText="1"/>
      <protection locked="0"/>
    </xf>
    <xf numFmtId="0" fontId="19" fillId="28" borderId="12" xfId="0" applyFont="1" applyFill="1" applyBorder="1" applyAlignment="1">
      <alignment horizontal="justify" vertical="center"/>
    </xf>
    <xf numFmtId="2" fontId="19" fillId="28" borderId="12" xfId="0" applyNumberFormat="1" applyFont="1" applyFill="1" applyBorder="1" applyAlignment="1">
      <alignment vertical="center"/>
    </xf>
    <xf numFmtId="0" fontId="22" fillId="28" borderId="12" xfId="0" applyFont="1" applyFill="1" applyBorder="1" applyAlignment="1">
      <alignment wrapText="1"/>
    </xf>
    <xf numFmtId="0" fontId="22" fillId="28" borderId="12" xfId="0" applyFont="1" applyFill="1" applyBorder="1" applyAlignment="1">
      <alignment horizontal="left" wrapText="1"/>
    </xf>
    <xf numFmtId="0" fontId="22" fillId="28" borderId="13" xfId="0" applyFont="1" applyFill="1" applyBorder="1" applyAlignment="1" applyProtection="1">
      <alignment horizontal="center" vertical="center" wrapText="1"/>
      <protection locked="0"/>
    </xf>
    <xf numFmtId="0" fontId="23" fillId="28" borderId="13" xfId="0" applyFont="1" applyFill="1" applyBorder="1" applyAlignment="1">
      <alignment wrapText="1"/>
    </xf>
    <xf numFmtId="2" fontId="22" fillId="28" borderId="13" xfId="0" applyNumberFormat="1" applyFont="1" applyFill="1" applyBorder="1" applyAlignment="1">
      <alignment vertical="center"/>
    </xf>
    <xf numFmtId="0" fontId="22" fillId="28" borderId="0" xfId="0" applyFont="1" applyFill="1" applyBorder="1" applyAlignment="1" applyProtection="1">
      <alignment horizontal="center" vertical="center" wrapText="1"/>
      <protection locked="0"/>
    </xf>
    <xf numFmtId="0" fontId="23" fillId="28" borderId="0" xfId="0" applyFont="1" applyFill="1" applyBorder="1" applyAlignment="1">
      <alignment wrapText="1"/>
    </xf>
    <xf numFmtId="4" fontId="22" fillId="28" borderId="0" xfId="0" applyNumberFormat="1" applyFont="1" applyFill="1" applyAlignment="1">
      <alignment vertical="center"/>
    </xf>
    <xf numFmtId="2" fontId="22" fillId="28" borderId="0" xfId="0" applyNumberFormat="1" applyFont="1" applyFill="1" applyAlignment="1">
      <alignment vertical="center"/>
    </xf>
    <xf numFmtId="0" fontId="24" fillId="28" borderId="0" xfId="0" applyFont="1" applyFill="1" applyBorder="1" applyAlignment="1">
      <alignment horizontal="center" wrapText="1"/>
    </xf>
    <xf numFmtId="4" fontId="14" fillId="28" borderId="0" xfId="0" applyNumberFormat="1" applyFont="1" applyFill="1" applyBorder="1" applyAlignment="1">
      <alignment vertical="center"/>
    </xf>
    <xf numFmtId="2" fontId="14" fillId="28" borderId="0" xfId="0" applyNumberFormat="1" applyFont="1" applyFill="1" applyBorder="1" applyAlignment="1">
      <alignment vertical="center"/>
    </xf>
    <xf numFmtId="0" fontId="14" fillId="28" borderId="0" xfId="0" applyFont="1" applyFill="1" applyBorder="1" applyAlignment="1">
      <alignment vertical="center"/>
    </xf>
    <xf numFmtId="2" fontId="14" fillId="28" borderId="0" xfId="0" applyNumberFormat="1" applyFont="1" applyFill="1" applyAlignment="1">
      <alignment vertical="center"/>
    </xf>
    <xf numFmtId="0" fontId="19" fillId="0" borderId="0" xfId="0" applyFont="1" applyFill="1" applyAlignment="1">
      <alignment/>
    </xf>
    <xf numFmtId="3" fontId="0" fillId="0" borderId="0" xfId="0" applyNumberFormat="1" applyAlignment="1">
      <alignment/>
    </xf>
    <xf numFmtId="0" fontId="0" fillId="0" borderId="10" xfId="0" applyBorder="1" applyAlignment="1">
      <alignment/>
    </xf>
    <xf numFmtId="3" fontId="0" fillId="0" borderId="10" xfId="0" applyNumberFormat="1" applyBorder="1" applyAlignment="1">
      <alignment/>
    </xf>
    <xf numFmtId="2" fontId="0" fillId="0" borderId="10" xfId="0" applyNumberFormat="1" applyBorder="1" applyAlignment="1">
      <alignment/>
    </xf>
    <xf numFmtId="0" fontId="10" fillId="0" borderId="0" xfId="0" applyFont="1" applyAlignment="1">
      <alignment horizontal="center"/>
    </xf>
    <xf numFmtId="3" fontId="10" fillId="0" borderId="10" xfId="0" applyNumberFormat="1" applyFont="1" applyBorder="1" applyAlignment="1">
      <alignment/>
    </xf>
    <xf numFmtId="2" fontId="10" fillId="0" borderId="10" xfId="0" applyNumberFormat="1" applyFont="1" applyBorder="1" applyAlignment="1">
      <alignment/>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2" fontId="0" fillId="0" borderId="10" xfId="0" applyNumberFormat="1" applyBorder="1" applyAlignment="1">
      <alignment horizontal="center"/>
    </xf>
    <xf numFmtId="2" fontId="10" fillId="0" borderId="10" xfId="0" applyNumberFormat="1" applyFont="1" applyBorder="1" applyAlignment="1">
      <alignment horizontal="center"/>
    </xf>
    <xf numFmtId="4" fontId="14" fillId="0" borderId="0" xfId="0" applyNumberFormat="1" applyFont="1" applyFill="1" applyBorder="1" applyAlignment="1">
      <alignment vertical="center"/>
    </xf>
    <xf numFmtId="0" fontId="6" fillId="0" borderId="0" xfId="0" applyFont="1" applyFill="1" applyAlignment="1">
      <alignment/>
    </xf>
    <xf numFmtId="0" fontId="7" fillId="0" borderId="0" xfId="0" applyFont="1" applyFill="1" applyAlignment="1">
      <alignment/>
    </xf>
    <xf numFmtId="0" fontId="6" fillId="0" borderId="0" xfId="0" applyFont="1" applyFill="1" applyAlignment="1">
      <alignment horizontal="left"/>
    </xf>
    <xf numFmtId="4" fontId="14" fillId="0" borderId="0" xfId="0" applyNumberFormat="1" applyFont="1" applyFill="1" applyAlignment="1">
      <alignment/>
    </xf>
    <xf numFmtId="0" fontId="15" fillId="0" borderId="0" xfId="0" applyFont="1" applyFill="1" applyAlignment="1">
      <alignment horizontal="center"/>
    </xf>
    <xf numFmtId="4" fontId="14" fillId="0" borderId="0" xfId="0" applyNumberFormat="1" applyFont="1" applyFill="1" applyAlignment="1">
      <alignment vertical="center"/>
    </xf>
    <xf numFmtId="0" fontId="19" fillId="0" borderId="10" xfId="0" applyFont="1" applyFill="1" applyBorder="1" applyAlignment="1" applyProtection="1">
      <alignment horizontal="center" vertical="center" wrapText="1"/>
      <protection locked="0"/>
    </xf>
    <xf numFmtId="4" fontId="22" fillId="0" borderId="0" xfId="0" applyNumberFormat="1" applyFont="1" applyFill="1" applyAlignment="1">
      <alignment vertical="center"/>
    </xf>
    <xf numFmtId="0" fontId="26" fillId="0" borderId="10" xfId="0" applyFont="1" applyBorder="1" applyAlignment="1">
      <alignment horizontal="center" vertical="center"/>
    </xf>
    <xf numFmtId="4" fontId="26" fillId="0" borderId="10" xfId="0" applyNumberFormat="1" applyFont="1" applyBorder="1" applyAlignment="1">
      <alignment horizontal="center" vertical="center" wrapText="1"/>
    </xf>
    <xf numFmtId="2" fontId="26" fillId="0" borderId="10" xfId="0" applyNumberFormat="1" applyFont="1" applyBorder="1" applyAlignment="1">
      <alignment horizontal="center" vertical="center"/>
    </xf>
    <xf numFmtId="0" fontId="27" fillId="0" borderId="14" xfId="0" applyFont="1" applyBorder="1" applyAlignment="1">
      <alignment horizontal="center"/>
    </xf>
    <xf numFmtId="0" fontId="26" fillId="0" borderId="14" xfId="0" applyFont="1" applyBorder="1" applyAlignment="1">
      <alignment horizontal="center"/>
    </xf>
    <xf numFmtId="2" fontId="26" fillId="0" borderId="14" xfId="0" applyNumberFormat="1" applyFont="1" applyBorder="1" applyAlignment="1">
      <alignment/>
    </xf>
    <xf numFmtId="0" fontId="26" fillId="0" borderId="12" xfId="0" applyFont="1" applyBorder="1" applyAlignment="1">
      <alignment horizontal="center"/>
    </xf>
    <xf numFmtId="0" fontId="26" fillId="0" borderId="12" xfId="0" applyFont="1" applyBorder="1" applyAlignment="1">
      <alignment/>
    </xf>
    <xf numFmtId="2" fontId="26" fillId="0" borderId="12" xfId="0" applyNumberFormat="1" applyFont="1" applyBorder="1" applyAlignment="1">
      <alignment/>
    </xf>
    <xf numFmtId="0" fontId="27" fillId="0" borderId="12" xfId="0" applyFont="1" applyBorder="1" applyAlignment="1">
      <alignment horizontal="center"/>
    </xf>
    <xf numFmtId="0" fontId="27" fillId="0" borderId="12" xfId="0" applyFont="1" applyBorder="1" applyAlignment="1">
      <alignment/>
    </xf>
    <xf numFmtId="2" fontId="27" fillId="0" borderId="12" xfId="0" applyNumberFormat="1" applyFont="1" applyBorder="1" applyAlignment="1">
      <alignment/>
    </xf>
    <xf numFmtId="0" fontId="27" fillId="0" borderId="19" xfId="0" applyFont="1" applyBorder="1" applyAlignment="1">
      <alignment horizontal="center"/>
    </xf>
    <xf numFmtId="0" fontId="27" fillId="0" borderId="19" xfId="0" applyFont="1" applyBorder="1" applyAlignment="1">
      <alignment/>
    </xf>
    <xf numFmtId="2" fontId="27" fillId="0" borderId="19" xfId="0" applyNumberFormat="1" applyFont="1" applyBorder="1" applyAlignment="1">
      <alignment/>
    </xf>
    <xf numFmtId="0" fontId="26" fillId="0" borderId="0" xfId="0" applyFont="1" applyAlignment="1">
      <alignment/>
    </xf>
    <xf numFmtId="0" fontId="27" fillId="0" borderId="0" xfId="0" applyFont="1" applyAlignment="1">
      <alignment/>
    </xf>
    <xf numFmtId="2" fontId="27" fillId="0" borderId="0" xfId="0" applyNumberFormat="1" applyFont="1" applyAlignment="1">
      <alignment/>
    </xf>
    <xf numFmtId="4" fontId="26" fillId="0" borderId="14" xfId="0" applyNumberFormat="1" applyFont="1" applyBorder="1" applyAlignment="1">
      <alignment/>
    </xf>
    <xf numFmtId="4" fontId="26" fillId="0" borderId="12" xfId="0" applyNumberFormat="1" applyFont="1" applyBorder="1" applyAlignment="1">
      <alignment/>
    </xf>
    <xf numFmtId="4" fontId="27" fillId="0" borderId="12" xfId="0" applyNumberFormat="1" applyFont="1" applyBorder="1" applyAlignment="1">
      <alignment/>
    </xf>
    <xf numFmtId="4" fontId="28" fillId="28" borderId="12" xfId="0" applyNumberFormat="1" applyFont="1" applyFill="1" applyBorder="1" applyAlignment="1">
      <alignment/>
    </xf>
    <xf numFmtId="4" fontId="27" fillId="0" borderId="19" xfId="0" applyNumberFormat="1" applyFont="1" applyBorder="1" applyAlignment="1">
      <alignment/>
    </xf>
    <xf numFmtId="4" fontId="26" fillId="0" borderId="0" xfId="0" applyNumberFormat="1" applyFont="1" applyAlignment="1">
      <alignment/>
    </xf>
    <xf numFmtId="4" fontId="20" fillId="0" borderId="10" xfId="0" applyNumberFormat="1" applyFont="1" applyFill="1" applyBorder="1" applyAlignment="1">
      <alignment vertical="center"/>
    </xf>
    <xf numFmtId="4" fontId="19" fillId="0" borderId="11" xfId="0" applyNumberFormat="1" applyFont="1" applyFill="1" applyBorder="1" applyAlignment="1">
      <alignment vertical="center"/>
    </xf>
    <xf numFmtId="4" fontId="22" fillId="0" borderId="12" xfId="0" applyNumberFormat="1" applyFont="1" applyFill="1" applyBorder="1" applyAlignment="1">
      <alignment vertical="center"/>
    </xf>
    <xf numFmtId="4" fontId="19" fillId="0" borderId="12" xfId="0" applyNumberFormat="1" applyFont="1" applyFill="1" applyBorder="1" applyAlignment="1">
      <alignment vertical="center"/>
    </xf>
    <xf numFmtId="4" fontId="22" fillId="0" borderId="13" xfId="0" applyNumberFormat="1" applyFont="1" applyFill="1" applyBorder="1" applyAlignment="1">
      <alignment vertical="center"/>
    </xf>
    <xf numFmtId="0" fontId="29" fillId="0" borderId="0" xfId="0" applyFont="1" applyAlignment="1" applyProtection="1">
      <alignment horizontal="center" vertical="center" wrapText="1"/>
      <protection locked="0"/>
    </xf>
    <xf numFmtId="0" fontId="31" fillId="28" borderId="20" xfId="0" applyFont="1" applyFill="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3"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xf>
    <xf numFmtId="0" fontId="2" fillId="0" borderId="10" xfId="0" applyFont="1" applyBorder="1" applyAlignment="1">
      <alignment horizontal="center"/>
    </xf>
    <xf numFmtId="0" fontId="33" fillId="0" borderId="10" xfId="0" applyFont="1" applyBorder="1" applyAlignment="1" applyProtection="1">
      <alignment horizontal="left" vertical="center" wrapText="1"/>
      <protection locked="0"/>
    </xf>
    <xf numFmtId="3"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xf>
    <xf numFmtId="0" fontId="34" fillId="0" borderId="10" xfId="0" applyFont="1" applyBorder="1" applyAlignment="1">
      <alignment horizontal="center"/>
    </xf>
    <xf numFmtId="3"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xf>
    <xf numFmtId="0" fontId="10" fillId="0" borderId="0" xfId="0" applyFont="1" applyAlignment="1">
      <alignment/>
    </xf>
    <xf numFmtId="0" fontId="2" fillId="0" borderId="0" xfId="0" applyFont="1" applyFill="1" applyAlignment="1">
      <alignment horizontal="center"/>
    </xf>
    <xf numFmtId="0" fontId="0" fillId="0" borderId="0" xfId="0" applyFill="1" applyAlignment="1">
      <alignment/>
    </xf>
    <xf numFmtId="0" fontId="2" fillId="0" borderId="0" xfId="0" applyFont="1" applyFill="1" applyAlignment="1">
      <alignment horizontal="right"/>
    </xf>
    <xf numFmtId="0" fontId="36" fillId="28" borderId="21" xfId="0" applyFont="1" applyFill="1" applyBorder="1" applyAlignment="1" applyProtection="1">
      <alignment horizontal="center" vertical="center"/>
      <protection/>
    </xf>
    <xf numFmtId="0" fontId="36" fillId="28" borderId="22" xfId="0" applyFont="1" applyFill="1" applyBorder="1" applyAlignment="1" applyProtection="1">
      <alignment horizontal="center" vertical="center"/>
      <protection/>
    </xf>
    <xf numFmtId="3" fontId="36" fillId="28" borderId="22" xfId="0" applyNumberFormat="1" applyFont="1" applyFill="1" applyBorder="1" applyAlignment="1" applyProtection="1">
      <alignment horizontal="center" vertical="center"/>
      <protection/>
    </xf>
    <xf numFmtId="0" fontId="36" fillId="28" borderId="23" xfId="0" applyFont="1" applyFill="1" applyBorder="1" applyAlignment="1" applyProtection="1">
      <alignment horizontal="center" vertical="center"/>
      <protection/>
    </xf>
    <xf numFmtId="0" fontId="37" fillId="28" borderId="24" xfId="0" applyFont="1" applyFill="1" applyBorder="1" applyAlignment="1" applyProtection="1">
      <alignment horizontal="center" vertical="center"/>
      <protection/>
    </xf>
    <xf numFmtId="0" fontId="36" fillId="28" borderId="24" xfId="0" applyFont="1" applyFill="1" applyBorder="1" applyAlignment="1" applyProtection="1">
      <alignment horizontal="center" vertical="center"/>
      <protection/>
    </xf>
    <xf numFmtId="3" fontId="36" fillId="28" borderId="24" xfId="0" applyNumberFormat="1" applyFont="1" applyFill="1" applyBorder="1" applyAlignment="1" applyProtection="1">
      <alignment horizontal="center" vertical="center"/>
      <protection/>
    </xf>
    <xf numFmtId="0" fontId="36" fillId="28" borderId="23" xfId="0" applyFont="1" applyFill="1" applyBorder="1" applyAlignment="1" applyProtection="1">
      <alignment horizontal="center" vertical="center"/>
      <protection/>
    </xf>
    <xf numFmtId="0" fontId="36" fillId="28" borderId="24" xfId="0" applyFont="1" applyFill="1" applyBorder="1" applyAlignment="1" applyProtection="1">
      <alignment horizontal="center" vertical="center"/>
      <protection/>
    </xf>
    <xf numFmtId="3" fontId="36" fillId="28" borderId="24" xfId="0" applyNumberFormat="1" applyFont="1" applyFill="1" applyBorder="1" applyAlignment="1" applyProtection="1">
      <alignment horizontal="center" vertical="center"/>
      <protection/>
    </xf>
    <xf numFmtId="0" fontId="38" fillId="0" borderId="10" xfId="0" applyFont="1" applyBorder="1" applyAlignment="1">
      <alignment horizontal="right" vertical="top"/>
    </xf>
    <xf numFmtId="0" fontId="39" fillId="0" borderId="10" xfId="0" applyFont="1" applyBorder="1" applyAlignment="1">
      <alignment/>
    </xf>
    <xf numFmtId="0" fontId="14" fillId="0" borderId="10" xfId="0" applyFont="1" applyBorder="1" applyAlignment="1">
      <alignment/>
    </xf>
    <xf numFmtId="3" fontId="38" fillId="0" borderId="10" xfId="0" applyNumberFormat="1" applyFont="1" applyBorder="1" applyAlignment="1">
      <alignment horizontal="right" vertical="top"/>
    </xf>
    <xf numFmtId="0" fontId="38" fillId="0" borderId="0" xfId="0" applyFont="1" applyAlignment="1">
      <alignment/>
    </xf>
    <xf numFmtId="3" fontId="38" fillId="0" borderId="10" xfId="0" applyNumberFormat="1" applyFont="1" applyFill="1" applyBorder="1" applyAlignment="1">
      <alignment horizontal="right" vertical="top"/>
    </xf>
    <xf numFmtId="0" fontId="39" fillId="0" borderId="10" xfId="0" applyFont="1" applyBorder="1" applyAlignment="1">
      <alignment/>
    </xf>
    <xf numFmtId="0" fontId="39" fillId="0" borderId="0" xfId="0" applyFont="1" applyAlignment="1">
      <alignment/>
    </xf>
    <xf numFmtId="3" fontId="38" fillId="0" borderId="0" xfId="0" applyNumberFormat="1" applyFont="1" applyAlignment="1">
      <alignment horizontal="right" vertical="top"/>
    </xf>
    <xf numFmtId="0" fontId="38" fillId="0" borderId="0" xfId="0" applyFont="1" applyAlignment="1">
      <alignment horizontal="right" vertical="top"/>
    </xf>
    <xf numFmtId="0" fontId="39" fillId="0" borderId="10" xfId="0" applyFont="1" applyBorder="1" applyAlignment="1">
      <alignment horizontal="center"/>
    </xf>
    <xf numFmtId="0" fontId="38" fillId="0" borderId="0" xfId="0" applyFont="1" applyAlignment="1">
      <alignment horizontal="center"/>
    </xf>
    <xf numFmtId="0" fontId="0" fillId="0" borderId="0" xfId="0" applyAlignment="1">
      <alignment/>
    </xf>
    <xf numFmtId="0" fontId="10" fillId="0" borderId="0" xfId="0" applyFont="1" applyAlignment="1">
      <alignment/>
    </xf>
    <xf numFmtId="4" fontId="40" fillId="0" borderId="19" xfId="0" applyNumberFormat="1" applyFont="1" applyBorder="1" applyAlignment="1">
      <alignment/>
    </xf>
    <xf numFmtId="4" fontId="40" fillId="0" borderId="12" xfId="0" applyNumberFormat="1" applyFont="1" applyBorder="1" applyAlignment="1">
      <alignment/>
    </xf>
    <xf numFmtId="4" fontId="11" fillId="0" borderId="25" xfId="0" applyNumberFormat="1" applyFont="1" applyBorder="1" applyAlignment="1">
      <alignment horizontal="right"/>
    </xf>
    <xf numFmtId="0" fontId="12" fillId="0" borderId="0" xfId="0" applyFont="1" applyAlignment="1">
      <alignment horizontal="left"/>
    </xf>
    <xf numFmtId="0" fontId="10" fillId="0" borderId="0" xfId="0" applyFont="1" applyAlignment="1">
      <alignment horizontal="center"/>
    </xf>
    <xf numFmtId="0" fontId="15" fillId="0" borderId="0" xfId="0" applyFont="1" applyAlignment="1">
      <alignment horizontal="center"/>
    </xf>
    <xf numFmtId="0" fontId="19" fillId="0" borderId="0" xfId="0" applyFont="1" applyFill="1" applyAlignment="1">
      <alignment horizontal="center"/>
    </xf>
    <xf numFmtId="0" fontId="7" fillId="0" borderId="0" xfId="0" applyFont="1" applyAlignment="1" applyProtection="1">
      <alignment horizontal="center" vertical="center" wrapText="1"/>
      <protection locked="0"/>
    </xf>
    <xf numFmtId="0" fontId="7" fillId="0" borderId="0" xfId="0" applyFont="1" applyAlignment="1">
      <alignment horizontal="center"/>
    </xf>
    <xf numFmtId="0" fontId="13" fillId="0" borderId="0" xfId="0" applyFont="1" applyAlignment="1">
      <alignment horizontal="left"/>
    </xf>
    <xf numFmtId="4" fontId="18" fillId="0" borderId="0" xfId="0" applyNumberFormat="1" applyFont="1" applyBorder="1" applyAlignment="1">
      <alignment horizontal="right"/>
    </xf>
    <xf numFmtId="0" fontId="19" fillId="28" borderId="10" xfId="0" applyFont="1" applyFill="1" applyBorder="1" applyAlignment="1" applyProtection="1">
      <alignment horizontal="center" vertical="center" wrapText="1"/>
      <protection locked="0"/>
    </xf>
    <xf numFmtId="0" fontId="20" fillId="0" borderId="10" xfId="0" applyFont="1" applyBorder="1" applyAlignment="1">
      <alignment horizontal="center"/>
    </xf>
    <xf numFmtId="0" fontId="10" fillId="0" borderId="10" xfId="0" applyFont="1" applyBorder="1" applyAlignment="1">
      <alignment horizontal="center" vertical="center"/>
    </xf>
    <xf numFmtId="0" fontId="10" fillId="0" borderId="14" xfId="0" applyFont="1" applyBorder="1" applyAlignment="1">
      <alignment horizontal="center" vertical="center" wrapText="1"/>
    </xf>
    <xf numFmtId="0" fontId="10" fillId="0" borderId="17" xfId="0" applyFont="1" applyBorder="1" applyAlignment="1">
      <alignment horizontal="center" vertical="center"/>
    </xf>
    <xf numFmtId="0" fontId="10" fillId="0" borderId="10" xfId="0" applyFont="1" applyBorder="1" applyAlignment="1">
      <alignment horizontal="center"/>
    </xf>
    <xf numFmtId="0" fontId="0" fillId="0" borderId="0" xfId="0" applyAlignment="1">
      <alignment horizontal="center"/>
    </xf>
    <xf numFmtId="0" fontId="29" fillId="0" borderId="0" xfId="0" applyFont="1" applyAlignment="1" applyProtection="1">
      <alignment horizontal="center" vertical="center" wrapText="1"/>
      <protection locked="0"/>
    </xf>
    <xf numFmtId="0" fontId="30" fillId="0" borderId="26" xfId="0" applyFont="1" applyBorder="1" applyAlignment="1" applyProtection="1">
      <alignment horizontal="right" vertical="center" wrapText="1"/>
      <protection locked="0"/>
    </xf>
    <xf numFmtId="0" fontId="2" fillId="0" borderId="14" xfId="0" applyFont="1" applyBorder="1" applyAlignment="1">
      <alignment horizontal="center"/>
    </xf>
    <xf numFmtId="0" fontId="2" fillId="0" borderId="19" xfId="0" applyFont="1" applyBorder="1" applyAlignment="1">
      <alignment horizontal="center"/>
    </xf>
    <xf numFmtId="0" fontId="19" fillId="0" borderId="0" xfId="0" applyFont="1" applyFill="1" applyAlignment="1">
      <alignment horizontal="left"/>
    </xf>
    <xf numFmtId="0" fontId="35" fillId="0" borderId="0" xfId="0" applyFont="1" applyAlignment="1" applyProtection="1">
      <alignment horizontal="center" vertical="center"/>
      <protection/>
    </xf>
    <xf numFmtId="0" fontId="35" fillId="0" borderId="0" xfId="0" applyFont="1" applyAlignment="1" applyProtection="1">
      <alignment horizontal="center" vertical="center"/>
      <protection/>
    </xf>
    <xf numFmtId="0" fontId="36" fillId="28" borderId="14" xfId="0" applyFont="1" applyFill="1" applyBorder="1" applyAlignment="1" applyProtection="1">
      <alignment horizontal="center" vertical="center"/>
      <protection/>
    </xf>
    <xf numFmtId="0" fontId="36" fillId="28" borderId="17" xfId="0" applyFont="1" applyFill="1" applyBorder="1" applyAlignment="1" applyProtection="1">
      <alignment horizontal="center" vertical="center"/>
      <protection/>
    </xf>
    <xf numFmtId="0" fontId="36" fillId="28" borderId="19"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K45"/>
  <sheetViews>
    <sheetView zoomScalePageLayoutView="0" workbookViewId="0" topLeftCell="A1">
      <selection activeCell="A1" sqref="A1:B1"/>
    </sheetView>
  </sheetViews>
  <sheetFormatPr defaultColWidth="8.88671875" defaultRowHeight="18.75"/>
  <cols>
    <col min="1" max="1" width="3.88671875" style="11" bestFit="1" customWidth="1"/>
    <col min="2" max="2" width="36.88671875" style="0" bestFit="1" customWidth="1"/>
    <col min="3" max="4" width="11.88671875" style="3" bestFit="1" customWidth="1"/>
    <col min="5" max="5" width="8.10546875" style="9" bestFit="1" customWidth="1"/>
    <col min="8" max="9" width="9.88671875" style="0" bestFit="1" customWidth="1"/>
  </cols>
  <sheetData>
    <row r="1" spans="1:2" ht="18.75">
      <c r="A1" s="154" t="s">
        <v>11</v>
      </c>
      <c r="B1" s="154"/>
    </row>
    <row r="3" spans="2:5" ht="18.75">
      <c r="B3" s="155" t="s">
        <v>30</v>
      </c>
      <c r="C3" s="155"/>
      <c r="D3" s="155"/>
      <c r="E3" s="155"/>
    </row>
    <row r="4" spans="2:5" ht="18.75">
      <c r="B4" s="155" t="s">
        <v>31</v>
      </c>
      <c r="C4" s="155"/>
      <c r="D4" s="155"/>
      <c r="E4" s="155"/>
    </row>
    <row r="5" spans="2:5" ht="18.75">
      <c r="B5" s="156" t="s">
        <v>120</v>
      </c>
      <c r="C5" s="156"/>
      <c r="D5" s="156"/>
      <c r="E5" s="156"/>
    </row>
    <row r="6" spans="2:5" ht="18.75">
      <c r="B6" s="11"/>
      <c r="C6" s="11"/>
      <c r="D6" s="11"/>
      <c r="E6" s="11"/>
    </row>
    <row r="7" spans="2:5" ht="18.75">
      <c r="B7" s="10" t="s">
        <v>34</v>
      </c>
      <c r="C7" s="11"/>
      <c r="D7" s="11"/>
      <c r="E7" s="11"/>
    </row>
    <row r="8" spans="4:5" ht="18.75">
      <c r="D8" s="153" t="s">
        <v>27</v>
      </c>
      <c r="E8" s="153"/>
    </row>
    <row r="9" spans="1:5" s="97" customFormat="1" ht="33">
      <c r="A9" s="82" t="s">
        <v>12</v>
      </c>
      <c r="B9" s="83" t="s">
        <v>15</v>
      </c>
      <c r="C9" s="83" t="s">
        <v>78</v>
      </c>
      <c r="D9" s="83" t="s">
        <v>79</v>
      </c>
      <c r="E9" s="84" t="s">
        <v>16</v>
      </c>
    </row>
    <row r="10" spans="1:5" s="98" customFormat="1" ht="16.5">
      <c r="A10" s="85"/>
      <c r="B10" s="86" t="s">
        <v>24</v>
      </c>
      <c r="C10" s="100">
        <f>C12+C13+C14+C15</f>
        <v>302101</v>
      </c>
      <c r="D10" s="100">
        <f>D12+D13+D14+D15</f>
        <v>351946.5</v>
      </c>
      <c r="E10" s="87">
        <f>D10/C10*100</f>
        <v>116.49961436738046</v>
      </c>
    </row>
    <row r="11" spans="1:5" s="97" customFormat="1" ht="16.5">
      <c r="A11" s="88" t="s">
        <v>13</v>
      </c>
      <c r="B11" s="89" t="s">
        <v>25</v>
      </c>
      <c r="C11" s="101"/>
      <c r="D11" s="101"/>
      <c r="E11" s="90"/>
    </row>
    <row r="12" spans="1:5" s="98" customFormat="1" ht="16.5">
      <c r="A12" s="91">
        <v>1</v>
      </c>
      <c r="B12" s="92" t="s">
        <v>17</v>
      </c>
      <c r="C12" s="102">
        <v>2341.3</v>
      </c>
      <c r="D12" s="102">
        <v>2708.88</v>
      </c>
      <c r="E12" s="93">
        <f>D12/C12*100</f>
        <v>115.69982488361165</v>
      </c>
    </row>
    <row r="13" spans="1:5" s="98" customFormat="1" ht="16.5">
      <c r="A13" s="91">
        <v>2</v>
      </c>
      <c r="B13" s="92" t="s">
        <v>18</v>
      </c>
      <c r="C13" s="102">
        <v>296721.9</v>
      </c>
      <c r="D13" s="102">
        <v>345774.94</v>
      </c>
      <c r="E13" s="93">
        <f aca="true" t="shared" si="0" ref="E13:E18">D13/C13*100</f>
        <v>116.53165472450802</v>
      </c>
    </row>
    <row r="14" spans="1:5" s="98" customFormat="1" ht="16.5">
      <c r="A14" s="91">
        <v>3</v>
      </c>
      <c r="B14" s="92" t="s">
        <v>19</v>
      </c>
      <c r="C14" s="102">
        <v>2180.2</v>
      </c>
      <c r="D14" s="102">
        <v>2498.23</v>
      </c>
      <c r="E14" s="93">
        <f t="shared" si="0"/>
        <v>114.58719383542795</v>
      </c>
    </row>
    <row r="15" spans="1:5" s="98" customFormat="1" ht="16.5">
      <c r="A15" s="91">
        <v>4</v>
      </c>
      <c r="B15" s="92" t="s">
        <v>20</v>
      </c>
      <c r="C15" s="102">
        <v>857.6</v>
      </c>
      <c r="D15" s="102">
        <v>964.45</v>
      </c>
      <c r="E15" s="93">
        <f t="shared" si="0"/>
        <v>112.45918843283582</v>
      </c>
    </row>
    <row r="16" spans="1:11" s="97" customFormat="1" ht="16.5">
      <c r="A16" s="88" t="s">
        <v>14</v>
      </c>
      <c r="B16" s="89" t="s">
        <v>26</v>
      </c>
      <c r="C16" s="103">
        <f>C17+C18+C19</f>
        <v>302101</v>
      </c>
      <c r="D16" s="103">
        <f>D17+D18+D19</f>
        <v>351946.5</v>
      </c>
      <c r="E16" s="93"/>
      <c r="H16" s="105">
        <f>C17+C18+C19</f>
        <v>302101</v>
      </c>
      <c r="I16" s="105">
        <f>D17+D18+D19</f>
        <v>351946.5</v>
      </c>
      <c r="J16" s="105"/>
      <c r="K16" s="105"/>
    </row>
    <row r="17" spans="1:6" s="98" customFormat="1" ht="16.5">
      <c r="A17" s="91">
        <v>1</v>
      </c>
      <c r="B17" s="92" t="s">
        <v>21</v>
      </c>
      <c r="C17" s="102">
        <v>15894.4</v>
      </c>
      <c r="D17" s="102">
        <v>17701.54</v>
      </c>
      <c r="E17" s="93">
        <f t="shared" si="0"/>
        <v>111.36966478759815</v>
      </c>
      <c r="F17" s="99"/>
    </row>
    <row r="18" spans="1:6" s="98" customFormat="1" ht="16.5">
      <c r="A18" s="91">
        <v>2</v>
      </c>
      <c r="B18" s="92" t="s">
        <v>22</v>
      </c>
      <c r="C18" s="102">
        <v>34071.2</v>
      </c>
      <c r="D18" s="102">
        <v>39120.55</v>
      </c>
      <c r="E18" s="93">
        <f t="shared" si="0"/>
        <v>114.8199945995445</v>
      </c>
      <c r="F18" s="99"/>
    </row>
    <row r="19" spans="1:6" s="98" customFormat="1" ht="16.5">
      <c r="A19" s="94">
        <v>3</v>
      </c>
      <c r="B19" s="95" t="s">
        <v>23</v>
      </c>
      <c r="C19" s="104">
        <v>252135.4</v>
      </c>
      <c r="D19" s="151">
        <v>295124.41</v>
      </c>
      <c r="E19" s="96">
        <f>D19/C19*100</f>
        <v>117.04996997644916</v>
      </c>
      <c r="F19" s="99"/>
    </row>
    <row r="20" spans="1:5" ht="18.75">
      <c r="A20" s="17"/>
      <c r="B20" s="18"/>
      <c r="C20" s="19"/>
      <c r="D20" s="19"/>
      <c r="E20" s="20"/>
    </row>
    <row r="21" ht="18.75">
      <c r="B21" s="10" t="s">
        <v>35</v>
      </c>
    </row>
    <row r="22" spans="4:5" ht="18.75">
      <c r="D22" s="153" t="s">
        <v>27</v>
      </c>
      <c r="E22" s="153"/>
    </row>
    <row r="23" spans="1:5" ht="33">
      <c r="A23" s="82" t="s">
        <v>12</v>
      </c>
      <c r="B23" s="83" t="s">
        <v>15</v>
      </c>
      <c r="C23" s="83" t="str">
        <f>C9</f>
        <v>Chính Thức
6 Tháng 2014</v>
      </c>
      <c r="D23" s="83" t="str">
        <f>D9</f>
        <v>Dự ước
6 Tháng 2015</v>
      </c>
      <c r="E23" s="84" t="s">
        <v>16</v>
      </c>
    </row>
    <row r="24" spans="1:5" ht="18.75">
      <c r="A24" s="85"/>
      <c r="B24" s="86" t="s">
        <v>24</v>
      </c>
      <c r="C24" s="100">
        <f>C26+C27+C28+C29</f>
        <v>40670.100000000006</v>
      </c>
      <c r="D24" s="100">
        <f>D26+D27+D28+D29</f>
        <v>46851.95</v>
      </c>
      <c r="E24" s="87">
        <f>D24/C24*100</f>
        <v>115.19998721419418</v>
      </c>
    </row>
    <row r="25" spans="1:5" ht="18.75">
      <c r="A25" s="88" t="s">
        <v>13</v>
      </c>
      <c r="B25" s="89" t="s">
        <v>25</v>
      </c>
      <c r="C25" s="101"/>
      <c r="D25" s="101"/>
      <c r="E25" s="90"/>
    </row>
    <row r="26" spans="1:5" ht="18.75">
      <c r="A26" s="91">
        <v>1</v>
      </c>
      <c r="B26" s="92" t="s">
        <v>17</v>
      </c>
      <c r="C26" s="102">
        <v>601.71</v>
      </c>
      <c r="D26" s="102">
        <v>690.14</v>
      </c>
      <c r="E26" s="93">
        <f>D26/C26*100</f>
        <v>114.6964484552359</v>
      </c>
    </row>
    <row r="27" spans="1:5" ht="18.75">
      <c r="A27" s="91">
        <v>2</v>
      </c>
      <c r="B27" s="92" t="s">
        <v>18</v>
      </c>
      <c r="C27" s="102">
        <v>39091.23</v>
      </c>
      <c r="D27" s="102">
        <v>45065.88</v>
      </c>
      <c r="E27" s="93">
        <f aca="true" t="shared" si="1" ref="E27:E32">D27/C27*100</f>
        <v>115.28386290224174</v>
      </c>
    </row>
    <row r="28" spans="1:5" ht="18.75">
      <c r="A28" s="91">
        <v>3</v>
      </c>
      <c r="B28" s="92" t="s">
        <v>19</v>
      </c>
      <c r="C28" s="102">
        <v>675.86</v>
      </c>
      <c r="D28" s="102">
        <v>759.53</v>
      </c>
      <c r="E28" s="93">
        <f t="shared" si="1"/>
        <v>112.37978279525345</v>
      </c>
    </row>
    <row r="29" spans="1:5" ht="18.75">
      <c r="A29" s="91">
        <v>4</v>
      </c>
      <c r="B29" s="92" t="s">
        <v>20</v>
      </c>
      <c r="C29" s="102">
        <v>301.3</v>
      </c>
      <c r="D29" s="102">
        <v>336.4</v>
      </c>
      <c r="E29" s="93">
        <f t="shared" si="1"/>
        <v>111.64951875207434</v>
      </c>
    </row>
    <row r="30" spans="1:9" ht="18.75">
      <c r="A30" s="88" t="s">
        <v>14</v>
      </c>
      <c r="B30" s="89" t="s">
        <v>26</v>
      </c>
      <c r="C30" s="103">
        <v>0</v>
      </c>
      <c r="D30" s="103">
        <v>0</v>
      </c>
      <c r="E30" s="93"/>
      <c r="H30" s="105">
        <f>C31+C32+C33</f>
        <v>40670.1</v>
      </c>
      <c r="I30" s="105">
        <f>D31+D32+D33</f>
        <v>46851.95</v>
      </c>
    </row>
    <row r="31" spans="1:5" ht="18.75">
      <c r="A31" s="91">
        <v>1</v>
      </c>
      <c r="B31" s="92" t="s">
        <v>21</v>
      </c>
      <c r="C31" s="102">
        <v>2447.81</v>
      </c>
      <c r="D31" s="102">
        <v>2711.44</v>
      </c>
      <c r="E31" s="93">
        <f t="shared" si="1"/>
        <v>110.77003525600435</v>
      </c>
    </row>
    <row r="32" spans="1:5" ht="18.75">
      <c r="A32" s="91">
        <v>2</v>
      </c>
      <c r="B32" s="92" t="s">
        <v>22</v>
      </c>
      <c r="C32" s="102">
        <v>5189.52</v>
      </c>
      <c r="D32" s="102">
        <v>5843.4</v>
      </c>
      <c r="E32" s="93">
        <f t="shared" si="1"/>
        <v>112.60000924941033</v>
      </c>
    </row>
    <row r="33" spans="1:5" ht="18.75">
      <c r="A33" s="94">
        <v>3</v>
      </c>
      <c r="B33" s="95" t="s">
        <v>23</v>
      </c>
      <c r="C33" s="104">
        <v>33032.77</v>
      </c>
      <c r="D33" s="104">
        <v>38297.11</v>
      </c>
      <c r="E33" s="96">
        <f>D33/C33*100</f>
        <v>115.93671980884439</v>
      </c>
    </row>
    <row r="35" spans="2:6" ht="18.75">
      <c r="B35" s="4"/>
      <c r="C35" s="5"/>
      <c r="D35" s="158" t="s">
        <v>8</v>
      </c>
      <c r="E35" s="158"/>
      <c r="F35" s="6"/>
    </row>
    <row r="36" spans="1:6" ht="18.75" customHeight="1">
      <c r="A36" s="57" t="s">
        <v>110</v>
      </c>
      <c r="B36" s="13"/>
      <c r="C36" s="13"/>
      <c r="D36" s="159" t="s">
        <v>9</v>
      </c>
      <c r="E36" s="159"/>
      <c r="F36" s="16"/>
    </row>
    <row r="37" spans="2:6" ht="18.75">
      <c r="B37" s="4"/>
      <c r="C37" s="5"/>
      <c r="F37" s="13"/>
    </row>
    <row r="38" spans="2:6" ht="18.75">
      <c r="B38" s="4"/>
      <c r="C38" s="5"/>
      <c r="D38" s="14"/>
      <c r="E38" s="14"/>
      <c r="F38" s="15"/>
    </row>
    <row r="39" spans="2:6" ht="18.75">
      <c r="B39" s="4"/>
      <c r="C39" s="5"/>
      <c r="D39" s="14"/>
      <c r="E39" s="14"/>
      <c r="F39" s="15"/>
    </row>
    <row r="40" spans="2:6" ht="18.75">
      <c r="B40" s="4"/>
      <c r="C40" s="5"/>
      <c r="D40" s="14"/>
      <c r="E40" s="14"/>
      <c r="F40" s="15"/>
    </row>
    <row r="41" spans="2:6" ht="18.75">
      <c r="B41" s="4"/>
      <c r="C41" s="5"/>
      <c r="D41" s="14"/>
      <c r="E41" s="14"/>
      <c r="F41" s="15"/>
    </row>
    <row r="42" spans="1:6" ht="18.75">
      <c r="A42" s="157" t="s">
        <v>111</v>
      </c>
      <c r="B42" s="157"/>
      <c r="D42" s="159" t="s">
        <v>10</v>
      </c>
      <c r="E42" s="159"/>
      <c r="F42" s="13"/>
    </row>
    <row r="45" spans="2:6" ht="18.75">
      <c r="B45" s="7"/>
      <c r="C45" s="5"/>
      <c r="D45" s="5"/>
      <c r="E45" s="5"/>
      <c r="F45" s="5"/>
    </row>
  </sheetData>
  <sheetProtection/>
  <mergeCells count="10">
    <mergeCell ref="A42:B42"/>
    <mergeCell ref="D35:E35"/>
    <mergeCell ref="D36:E36"/>
    <mergeCell ref="D42:E42"/>
    <mergeCell ref="D8:E8"/>
    <mergeCell ref="D22:E22"/>
    <mergeCell ref="A1:B1"/>
    <mergeCell ref="B3:E3"/>
    <mergeCell ref="B4:E4"/>
    <mergeCell ref="B5:E5"/>
  </mergeCells>
  <printOptions/>
  <pageMargins left="0.65" right="0" top="0.5" bottom="0.5"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1"/>
  </sheetPr>
  <dimension ref="A1:J29"/>
  <sheetViews>
    <sheetView tabSelected="1" zoomScalePageLayoutView="0" workbookViewId="0" topLeftCell="A1">
      <selection activeCell="A1" sqref="A1"/>
    </sheetView>
  </sheetViews>
  <sheetFormatPr defaultColWidth="8.88671875" defaultRowHeight="18.75"/>
  <cols>
    <col min="1" max="1" width="4.88671875" style="0" bestFit="1" customWidth="1"/>
    <col min="2" max="2" width="15.88671875" style="0" customWidth="1"/>
    <col min="3" max="3" width="11.99609375" style="0" bestFit="1" customWidth="1"/>
    <col min="5" max="5" width="11.99609375" style="0" bestFit="1" customWidth="1"/>
    <col min="7" max="8" width="11.99609375" style="0" bestFit="1" customWidth="1"/>
    <col min="9" max="9" width="19.10546875" style="0" customWidth="1"/>
  </cols>
  <sheetData>
    <row r="1" spans="1:4" ht="18.75">
      <c r="A1" s="1"/>
      <c r="B1" s="154" t="s">
        <v>85</v>
      </c>
      <c r="C1" s="154"/>
      <c r="D1" s="2"/>
    </row>
    <row r="2" spans="1:9" ht="18.75">
      <c r="A2" s="1"/>
      <c r="B2" s="155" t="s">
        <v>0</v>
      </c>
      <c r="C2" s="155"/>
      <c r="D2" s="155"/>
      <c r="E2" s="155"/>
      <c r="F2" s="155"/>
      <c r="G2" s="155"/>
      <c r="H2" s="155"/>
      <c r="I2" s="155"/>
    </row>
    <row r="3" spans="2:9" ht="18.75">
      <c r="B3" s="155" t="s">
        <v>1</v>
      </c>
      <c r="C3" s="155"/>
      <c r="D3" s="155"/>
      <c r="E3" s="155"/>
      <c r="F3" s="155"/>
      <c r="G3" s="155"/>
      <c r="H3" s="155"/>
      <c r="I3" s="155"/>
    </row>
    <row r="4" spans="2:9" ht="18.75">
      <c r="B4" s="62"/>
      <c r="C4" s="62"/>
      <c r="D4" s="62"/>
      <c r="E4" s="62"/>
      <c r="F4" s="62"/>
      <c r="G4" s="62"/>
      <c r="H4" s="62"/>
      <c r="I4" s="62"/>
    </row>
    <row r="5" spans="1:9" ht="18.75">
      <c r="A5" s="164" t="s">
        <v>7</v>
      </c>
      <c r="B5" s="164" t="s">
        <v>99</v>
      </c>
      <c r="C5" s="164" t="s">
        <v>103</v>
      </c>
      <c r="D5" s="164"/>
      <c r="E5" s="164"/>
      <c r="F5" s="164"/>
      <c r="G5" s="164" t="s">
        <v>104</v>
      </c>
      <c r="H5" s="164"/>
      <c r="I5" s="164"/>
    </row>
    <row r="6" spans="1:9" ht="18.75">
      <c r="A6" s="164"/>
      <c r="B6" s="164"/>
      <c r="C6" s="164" t="s">
        <v>2</v>
      </c>
      <c r="D6" s="164"/>
      <c r="E6" s="164" t="s">
        <v>3</v>
      </c>
      <c r="F6" s="164"/>
      <c r="G6" s="165" t="s">
        <v>4</v>
      </c>
      <c r="H6" s="165" t="s">
        <v>5</v>
      </c>
      <c r="I6" s="165" t="s">
        <v>6</v>
      </c>
    </row>
    <row r="7" spans="1:9" ht="18.75">
      <c r="A7" s="164"/>
      <c r="B7" s="164"/>
      <c r="C7" s="66" t="s">
        <v>100</v>
      </c>
      <c r="D7" s="65" t="s">
        <v>101</v>
      </c>
      <c r="E7" s="65" t="s">
        <v>100</v>
      </c>
      <c r="F7" s="67" t="s">
        <v>101</v>
      </c>
      <c r="G7" s="166"/>
      <c r="H7" s="166"/>
      <c r="I7" s="166"/>
    </row>
    <row r="8" spans="1:9" ht="18.75">
      <c r="A8" s="164"/>
      <c r="B8" s="164"/>
      <c r="C8" s="69" t="s">
        <v>109</v>
      </c>
      <c r="D8" s="68" t="s">
        <v>105</v>
      </c>
      <c r="E8" s="69" t="s">
        <v>109</v>
      </c>
      <c r="F8" s="70" t="s">
        <v>105</v>
      </c>
      <c r="G8" s="69" t="s">
        <v>109</v>
      </c>
      <c r="H8" s="69" t="s">
        <v>109</v>
      </c>
      <c r="I8" s="70" t="s">
        <v>105</v>
      </c>
    </row>
    <row r="9" spans="1:9" ht="18.75">
      <c r="A9" s="59">
        <v>1</v>
      </c>
      <c r="B9" s="59" t="s">
        <v>88</v>
      </c>
      <c r="C9" s="60">
        <v>157183</v>
      </c>
      <c r="D9" s="61">
        <f>ROUND(C9/$C$20*100,2)</f>
        <v>52.03</v>
      </c>
      <c r="E9" s="60">
        <v>180548</v>
      </c>
      <c r="F9" s="61">
        <f aca="true" t="shared" si="0" ref="F9:F19">ROUND(E9/$E$20*100,2)</f>
        <v>51.3</v>
      </c>
      <c r="G9" s="60">
        <v>135730</v>
      </c>
      <c r="H9" s="60">
        <v>153196</v>
      </c>
      <c r="I9" s="71">
        <f>ROUND(H9/G9*100,2)</f>
        <v>112.87</v>
      </c>
    </row>
    <row r="10" spans="1:9" ht="18.75">
      <c r="A10" s="59">
        <v>2</v>
      </c>
      <c r="B10" s="59" t="s">
        <v>89</v>
      </c>
      <c r="C10" s="60">
        <v>9244</v>
      </c>
      <c r="D10" s="61">
        <f aca="true" t="shared" si="1" ref="D10:D18">ROUND(C10/$C$20*100,2)</f>
        <v>3.06</v>
      </c>
      <c r="E10" s="60">
        <v>10453</v>
      </c>
      <c r="F10" s="61">
        <f t="shared" si="0"/>
        <v>2.97</v>
      </c>
      <c r="G10" s="60">
        <v>6791</v>
      </c>
      <c r="H10" s="60">
        <v>7301</v>
      </c>
      <c r="I10" s="71">
        <f aca="true" t="shared" si="2" ref="I10:I20">ROUND(H10/G10*100,2)</f>
        <v>107.51</v>
      </c>
    </row>
    <row r="11" spans="1:9" ht="18.75">
      <c r="A11" s="59">
        <v>3</v>
      </c>
      <c r="B11" s="59" t="s">
        <v>90</v>
      </c>
      <c r="C11" s="60">
        <v>453</v>
      </c>
      <c r="D11" s="61">
        <f t="shared" si="1"/>
        <v>0.15</v>
      </c>
      <c r="E11" s="60">
        <v>563</v>
      </c>
      <c r="F11" s="61">
        <f t="shared" si="0"/>
        <v>0.16</v>
      </c>
      <c r="G11" s="60">
        <v>672</v>
      </c>
      <c r="H11" s="60">
        <v>751</v>
      </c>
      <c r="I11" s="71">
        <f t="shared" si="2"/>
        <v>111.76</v>
      </c>
    </row>
    <row r="12" spans="1:9" ht="18.75">
      <c r="A12" s="59">
        <v>4</v>
      </c>
      <c r="B12" s="59" t="s">
        <v>91</v>
      </c>
      <c r="C12" s="60">
        <v>1057</v>
      </c>
      <c r="D12" s="61">
        <f t="shared" si="1"/>
        <v>0.35</v>
      </c>
      <c r="E12" s="60">
        <v>1161</v>
      </c>
      <c r="F12" s="61">
        <f t="shared" si="0"/>
        <v>0.33</v>
      </c>
      <c r="G12" s="60">
        <v>773</v>
      </c>
      <c r="H12" s="60">
        <v>835</v>
      </c>
      <c r="I12" s="71">
        <f t="shared" si="2"/>
        <v>108.02</v>
      </c>
    </row>
    <row r="13" spans="1:9" ht="18.75">
      <c r="A13" s="59">
        <v>5</v>
      </c>
      <c r="B13" s="59" t="s">
        <v>92</v>
      </c>
      <c r="C13" s="60">
        <v>4622</v>
      </c>
      <c r="D13" s="61">
        <f t="shared" si="1"/>
        <v>1.53</v>
      </c>
      <c r="E13" s="60">
        <v>5561</v>
      </c>
      <c r="F13" s="61">
        <f t="shared" si="0"/>
        <v>1.58</v>
      </c>
      <c r="G13" s="60">
        <v>3359</v>
      </c>
      <c r="H13" s="60">
        <v>3851</v>
      </c>
      <c r="I13" s="71">
        <f t="shared" si="2"/>
        <v>114.65</v>
      </c>
    </row>
    <row r="14" spans="1:10" ht="18.75">
      <c r="A14" s="59">
        <v>6</v>
      </c>
      <c r="B14" s="59" t="s">
        <v>93</v>
      </c>
      <c r="C14" s="60">
        <v>3746</v>
      </c>
      <c r="D14" s="61">
        <f t="shared" si="1"/>
        <v>1.24</v>
      </c>
      <c r="E14" s="60">
        <v>4399</v>
      </c>
      <c r="F14" s="61">
        <f t="shared" si="0"/>
        <v>1.25</v>
      </c>
      <c r="G14" s="60">
        <v>2675</v>
      </c>
      <c r="H14" s="60">
        <v>2993</v>
      </c>
      <c r="I14" s="71">
        <f t="shared" si="2"/>
        <v>111.89</v>
      </c>
      <c r="J14" s="58"/>
    </row>
    <row r="15" spans="1:10" ht="18.75">
      <c r="A15" s="59">
        <v>7</v>
      </c>
      <c r="B15" s="59" t="s">
        <v>94</v>
      </c>
      <c r="C15" s="60">
        <v>1208</v>
      </c>
      <c r="D15" s="61">
        <f t="shared" si="1"/>
        <v>0.4</v>
      </c>
      <c r="E15" s="60">
        <v>1408</v>
      </c>
      <c r="F15" s="61">
        <f t="shared" si="0"/>
        <v>0.4</v>
      </c>
      <c r="G15" s="60">
        <v>869</v>
      </c>
      <c r="H15" s="60">
        <v>962</v>
      </c>
      <c r="I15" s="71">
        <f t="shared" si="2"/>
        <v>110.7</v>
      </c>
      <c r="J15" s="58"/>
    </row>
    <row r="16" spans="1:9" ht="18.75">
      <c r="A16" s="59">
        <v>8</v>
      </c>
      <c r="B16" s="59" t="s">
        <v>95</v>
      </c>
      <c r="C16" s="60">
        <v>40663</v>
      </c>
      <c r="D16" s="61">
        <f t="shared" si="1"/>
        <v>13.46</v>
      </c>
      <c r="E16" s="60">
        <v>49448</v>
      </c>
      <c r="F16" s="61">
        <f t="shared" si="0"/>
        <v>14.05</v>
      </c>
      <c r="G16" s="60">
        <v>29382</v>
      </c>
      <c r="H16" s="60">
        <v>33264</v>
      </c>
      <c r="I16" s="71">
        <f t="shared" si="2"/>
        <v>113.21</v>
      </c>
    </row>
    <row r="17" spans="1:9" ht="18.75">
      <c r="A17" s="59">
        <v>9</v>
      </c>
      <c r="B17" s="59" t="s">
        <v>96</v>
      </c>
      <c r="C17" s="60">
        <v>46073</v>
      </c>
      <c r="D17" s="61">
        <f t="shared" si="1"/>
        <v>15.25</v>
      </c>
      <c r="E17" s="60">
        <v>53920</v>
      </c>
      <c r="F17" s="61">
        <f t="shared" si="0"/>
        <v>15.32</v>
      </c>
      <c r="G17" s="60">
        <v>32652</v>
      </c>
      <c r="H17" s="60">
        <v>36645</v>
      </c>
      <c r="I17" s="71">
        <f t="shared" si="2"/>
        <v>112.23</v>
      </c>
    </row>
    <row r="18" spans="1:9" ht="18.75">
      <c r="A18" s="59">
        <v>10</v>
      </c>
      <c r="B18" s="59" t="s">
        <v>97</v>
      </c>
      <c r="C18" s="60">
        <v>37460</v>
      </c>
      <c r="D18" s="61">
        <f t="shared" si="1"/>
        <v>12.4</v>
      </c>
      <c r="E18" s="60">
        <v>44028</v>
      </c>
      <c r="F18" s="61">
        <f t="shared" si="0"/>
        <v>12.51</v>
      </c>
      <c r="G18" s="60">
        <v>26643</v>
      </c>
      <c r="H18" s="60">
        <v>30168</v>
      </c>
      <c r="I18" s="71">
        <f t="shared" si="2"/>
        <v>113.23</v>
      </c>
    </row>
    <row r="19" spans="1:9" ht="18.75">
      <c r="A19" s="59">
        <v>11</v>
      </c>
      <c r="B19" s="59" t="s">
        <v>98</v>
      </c>
      <c r="C19" s="60">
        <v>392</v>
      </c>
      <c r="D19" s="61">
        <v>0.13</v>
      </c>
      <c r="E19" s="60">
        <v>457</v>
      </c>
      <c r="F19" s="61">
        <f t="shared" si="0"/>
        <v>0.13</v>
      </c>
      <c r="G19" s="60">
        <v>269</v>
      </c>
      <c r="H19" s="60">
        <v>306</v>
      </c>
      <c r="I19" s="71">
        <f t="shared" si="2"/>
        <v>113.75</v>
      </c>
    </row>
    <row r="20" spans="1:9" ht="18.75">
      <c r="A20" s="167" t="s">
        <v>102</v>
      </c>
      <c r="B20" s="167"/>
      <c r="C20" s="63">
        <f aca="true" t="shared" si="3" ref="C20:H20">SUM(C9:C19)</f>
        <v>302101</v>
      </c>
      <c r="D20" s="64">
        <f t="shared" si="3"/>
        <v>100</v>
      </c>
      <c r="E20" s="63">
        <f t="shared" si="3"/>
        <v>351946</v>
      </c>
      <c r="F20" s="64">
        <f t="shared" si="3"/>
        <v>99.99999999999999</v>
      </c>
      <c r="G20" s="63">
        <f t="shared" si="3"/>
        <v>239815</v>
      </c>
      <c r="H20" s="63">
        <f t="shared" si="3"/>
        <v>270272</v>
      </c>
      <c r="I20" s="72">
        <f t="shared" si="2"/>
        <v>112.7</v>
      </c>
    </row>
    <row r="21" spans="3:6" ht="18.75">
      <c r="C21" s="58"/>
      <c r="E21" s="58"/>
      <c r="F21" s="9"/>
    </row>
    <row r="22" spans="7:9" ht="18.75">
      <c r="G22" s="168" t="s">
        <v>107</v>
      </c>
      <c r="H22" s="168"/>
      <c r="I22" s="168"/>
    </row>
    <row r="23" spans="2:9" ht="18.75">
      <c r="B23" s="155" t="s">
        <v>106</v>
      </c>
      <c r="C23" s="155"/>
      <c r="G23" s="155" t="s">
        <v>9</v>
      </c>
      <c r="H23" s="155"/>
      <c r="I23" s="155"/>
    </row>
    <row r="29" spans="2:9" ht="18.75">
      <c r="B29" s="155" t="s">
        <v>108</v>
      </c>
      <c r="C29" s="155"/>
      <c r="G29" s="155" t="s">
        <v>10</v>
      </c>
      <c r="H29" s="155"/>
      <c r="I29" s="155"/>
    </row>
  </sheetData>
  <sheetProtection/>
  <mergeCells count="18">
    <mergeCell ref="A20:B20"/>
    <mergeCell ref="C5:F5"/>
    <mergeCell ref="A5:A8"/>
    <mergeCell ref="B5:B8"/>
    <mergeCell ref="G29:I29"/>
    <mergeCell ref="G23:I23"/>
    <mergeCell ref="G22:I22"/>
    <mergeCell ref="B23:C23"/>
    <mergeCell ref="B29:C29"/>
    <mergeCell ref="B1:C1"/>
    <mergeCell ref="G5:I5"/>
    <mergeCell ref="C6:D6"/>
    <mergeCell ref="E6:F6"/>
    <mergeCell ref="B2:I2"/>
    <mergeCell ref="B3:I3"/>
    <mergeCell ref="G6:G7"/>
    <mergeCell ref="H6:H7"/>
    <mergeCell ref="I6:I7"/>
  </mergeCells>
  <printOptions/>
  <pageMargins left="0.75" right="0" top="1"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1"/>
  </sheetPr>
  <dimension ref="A1:E278"/>
  <sheetViews>
    <sheetView zoomScalePageLayoutView="0" workbookViewId="0" topLeftCell="A1">
      <selection activeCell="I23" sqref="I23"/>
    </sheetView>
  </sheetViews>
  <sheetFormatPr defaultColWidth="8.88671875" defaultRowHeight="18.75"/>
  <cols>
    <col min="1" max="1" width="3.88671875" style="1" bestFit="1" customWidth="1"/>
    <col min="2" max="2" width="46.3359375" style="0" bestFit="1" customWidth="1"/>
    <col min="3" max="4" width="9.6640625" style="2" bestFit="1" customWidth="1"/>
    <col min="5" max="5" width="6.4453125" style="0" bestFit="1" customWidth="1"/>
  </cols>
  <sheetData>
    <row r="1" spans="2:3" ht="18.75">
      <c r="B1" s="154" t="s">
        <v>121</v>
      </c>
      <c r="C1" s="154"/>
    </row>
    <row r="3" spans="1:5" ht="45" customHeight="1">
      <c r="A3" s="169" t="s">
        <v>122</v>
      </c>
      <c r="B3" s="169"/>
      <c r="C3" s="169"/>
      <c r="D3" s="169"/>
      <c r="E3" s="169"/>
    </row>
    <row r="4" spans="1:5" ht="19.5" customHeight="1">
      <c r="A4" s="111"/>
      <c r="B4" s="111"/>
      <c r="C4" s="111"/>
      <c r="D4" s="111"/>
      <c r="E4" s="111"/>
    </row>
    <row r="5" spans="2:5" ht="19.5" customHeight="1" thickBot="1">
      <c r="B5" s="170" t="s">
        <v>123</v>
      </c>
      <c r="C5" s="170"/>
      <c r="D5" s="170"/>
      <c r="E5" s="170"/>
    </row>
    <row r="6" spans="1:5" ht="38.25">
      <c r="A6" s="112" t="s">
        <v>7</v>
      </c>
      <c r="B6" s="112" t="s">
        <v>124</v>
      </c>
      <c r="C6" s="112" t="s">
        <v>125</v>
      </c>
      <c r="D6" s="112" t="s">
        <v>126</v>
      </c>
      <c r="E6" s="112" t="s">
        <v>127</v>
      </c>
    </row>
    <row r="7" spans="1:5" ht="18" customHeight="1">
      <c r="A7" s="171"/>
      <c r="B7" s="113" t="s">
        <v>128</v>
      </c>
      <c r="C7" s="114">
        <f>C8+C18+C34+C36+C49+C70+C75+C79+C119+C139+C169+C181+C189+C191+C212+C216+C103</f>
        <v>103718725.50000001</v>
      </c>
      <c r="D7" s="114">
        <f>D8+D18+D34+D36+D49+D70+D75+D79+D119+D139+D169+D181+D189+D191+D212+D216+D103</f>
        <v>116520183.3</v>
      </c>
      <c r="E7" s="115">
        <f>D7/C7*100</f>
        <v>112.34247503359455</v>
      </c>
    </row>
    <row r="8" spans="1:5" ht="18" customHeight="1">
      <c r="A8" s="172"/>
      <c r="B8" s="113" t="s">
        <v>129</v>
      </c>
      <c r="C8" s="114">
        <f>SUM(C9:C17)</f>
        <v>513457.9</v>
      </c>
      <c r="D8" s="114">
        <f>SUM(D9:D17)</f>
        <v>631519</v>
      </c>
      <c r="E8" s="115">
        <f>D8/C8*100</f>
        <v>122.99333596775898</v>
      </c>
    </row>
    <row r="9" spans="1:5" ht="24">
      <c r="A9" s="116">
        <v>1</v>
      </c>
      <c r="B9" s="117" t="s">
        <v>130</v>
      </c>
      <c r="C9" s="118">
        <v>345557</v>
      </c>
      <c r="D9" s="118">
        <v>371969</v>
      </c>
      <c r="E9" s="119">
        <f>D9/C9*100</f>
        <v>107.64331210191082</v>
      </c>
    </row>
    <row r="10" spans="1:5" ht="18" customHeight="1">
      <c r="A10" s="116">
        <v>2</v>
      </c>
      <c r="B10" s="117" t="s">
        <v>131</v>
      </c>
      <c r="C10" s="118">
        <v>5201.9</v>
      </c>
      <c r="D10" s="118">
        <v>18900</v>
      </c>
      <c r="E10" s="119">
        <f aca="true" t="shared" si="0" ref="E10:E73">D10/C10*100</f>
        <v>363.3287837136431</v>
      </c>
    </row>
    <row r="11" spans="1:5" ht="18" customHeight="1">
      <c r="A11" s="116">
        <v>3</v>
      </c>
      <c r="B11" s="117" t="s">
        <v>132</v>
      </c>
      <c r="C11" s="118">
        <v>40140</v>
      </c>
      <c r="D11" s="118">
        <v>62579</v>
      </c>
      <c r="E11" s="119">
        <f t="shared" si="0"/>
        <v>155.90184354758344</v>
      </c>
    </row>
    <row r="12" spans="1:5" ht="18" customHeight="1">
      <c r="A12" s="116">
        <v>4</v>
      </c>
      <c r="B12" s="117" t="s">
        <v>133</v>
      </c>
      <c r="C12" s="118">
        <v>1770</v>
      </c>
      <c r="D12" s="118">
        <v>6865</v>
      </c>
      <c r="E12" s="119">
        <f t="shared" si="0"/>
        <v>387.8531073446328</v>
      </c>
    </row>
    <row r="13" spans="1:5" ht="18" customHeight="1">
      <c r="A13" s="116">
        <v>5</v>
      </c>
      <c r="B13" s="117" t="s">
        <v>134</v>
      </c>
      <c r="C13" s="118">
        <v>4911</v>
      </c>
      <c r="D13" s="118">
        <v>5267</v>
      </c>
      <c r="E13" s="119">
        <f t="shared" si="0"/>
        <v>107.24903278354714</v>
      </c>
    </row>
    <row r="14" spans="1:5" ht="18" customHeight="1">
      <c r="A14" s="116">
        <v>6</v>
      </c>
      <c r="B14" s="117" t="s">
        <v>135</v>
      </c>
      <c r="C14" s="118">
        <v>53220</v>
      </c>
      <c r="D14" s="118">
        <v>64438</v>
      </c>
      <c r="E14" s="119">
        <f t="shared" si="0"/>
        <v>121.07854190154077</v>
      </c>
    </row>
    <row r="15" spans="1:5" ht="18" customHeight="1">
      <c r="A15" s="116">
        <v>7</v>
      </c>
      <c r="B15" s="117" t="s">
        <v>136</v>
      </c>
      <c r="C15" s="118">
        <v>8241</v>
      </c>
      <c r="D15" s="118">
        <v>13893</v>
      </c>
      <c r="E15" s="119">
        <f t="shared" si="0"/>
        <v>168.58390971969422</v>
      </c>
    </row>
    <row r="16" spans="1:5" ht="18" customHeight="1">
      <c r="A16" s="116">
        <v>8</v>
      </c>
      <c r="B16" s="117" t="s">
        <v>137</v>
      </c>
      <c r="C16" s="118">
        <v>8443</v>
      </c>
      <c r="D16" s="118">
        <v>17402</v>
      </c>
      <c r="E16" s="119">
        <f t="shared" si="0"/>
        <v>206.11157171621463</v>
      </c>
    </row>
    <row r="17" spans="1:5" ht="18" customHeight="1">
      <c r="A17" s="116">
        <v>9</v>
      </c>
      <c r="B17" s="117" t="s">
        <v>138</v>
      </c>
      <c r="C17" s="118">
        <v>45974</v>
      </c>
      <c r="D17" s="118">
        <v>70206</v>
      </c>
      <c r="E17" s="119">
        <f t="shared" si="0"/>
        <v>152.70805237743073</v>
      </c>
    </row>
    <row r="18" spans="1:5" s="123" customFormat="1" ht="18" customHeight="1">
      <c r="A18" s="120"/>
      <c r="B18" s="113" t="s">
        <v>139</v>
      </c>
      <c r="C18" s="121">
        <f>SUM(C19:C33)</f>
        <v>28566730</v>
      </c>
      <c r="D18" s="121">
        <f>SUM(D19:D33)</f>
        <v>31045115</v>
      </c>
      <c r="E18" s="122">
        <f t="shared" si="0"/>
        <v>108.67577423107231</v>
      </c>
    </row>
    <row r="19" spans="1:5" ht="18" customHeight="1">
      <c r="A19" s="116">
        <v>10</v>
      </c>
      <c r="B19" s="117" t="s">
        <v>140</v>
      </c>
      <c r="C19" s="118">
        <v>508000</v>
      </c>
      <c r="D19" s="118">
        <v>528600</v>
      </c>
      <c r="E19" s="119">
        <f t="shared" si="0"/>
        <v>104.05511811023622</v>
      </c>
    </row>
    <row r="20" spans="1:5" ht="18" customHeight="1">
      <c r="A20" s="116">
        <v>11</v>
      </c>
      <c r="B20" s="117" t="s">
        <v>141</v>
      </c>
      <c r="C20" s="118">
        <v>1370625</v>
      </c>
      <c r="D20" s="118">
        <v>1472115</v>
      </c>
      <c r="E20" s="119">
        <f t="shared" si="0"/>
        <v>107.4046511627907</v>
      </c>
    </row>
    <row r="21" spans="1:5" ht="18" customHeight="1">
      <c r="A21" s="116">
        <v>12</v>
      </c>
      <c r="B21" s="117" t="s">
        <v>142</v>
      </c>
      <c r="C21" s="118">
        <v>1224836</v>
      </c>
      <c r="D21" s="118">
        <v>1674084</v>
      </c>
      <c r="E21" s="119">
        <f t="shared" si="0"/>
        <v>136.67821651225142</v>
      </c>
    </row>
    <row r="22" spans="1:5" ht="18" customHeight="1">
      <c r="A22" s="116">
        <v>13</v>
      </c>
      <c r="B22" s="117" t="s">
        <v>143</v>
      </c>
      <c r="C22" s="118">
        <v>2775486</v>
      </c>
      <c r="D22" s="118">
        <v>3214677</v>
      </c>
      <c r="E22" s="119">
        <f t="shared" si="0"/>
        <v>115.82393137634274</v>
      </c>
    </row>
    <row r="23" spans="1:5" ht="18" customHeight="1">
      <c r="A23" s="116">
        <v>14</v>
      </c>
      <c r="B23" s="117" t="s">
        <v>144</v>
      </c>
      <c r="C23" s="118">
        <v>2924720</v>
      </c>
      <c r="D23" s="118">
        <v>3078857</v>
      </c>
      <c r="E23" s="119">
        <f t="shared" si="0"/>
        <v>105.27014551820346</v>
      </c>
    </row>
    <row r="24" spans="1:5" ht="18" customHeight="1">
      <c r="A24" s="116">
        <v>15</v>
      </c>
      <c r="B24" s="117" t="s">
        <v>145</v>
      </c>
      <c r="C24" s="118">
        <v>3893319</v>
      </c>
      <c r="D24" s="118">
        <v>3925893</v>
      </c>
      <c r="E24" s="119">
        <f t="shared" si="0"/>
        <v>100.8366640390885</v>
      </c>
    </row>
    <row r="25" spans="1:5" ht="18" customHeight="1">
      <c r="A25" s="116">
        <v>16</v>
      </c>
      <c r="B25" s="117" t="s">
        <v>146</v>
      </c>
      <c r="C25" s="118">
        <v>1651878</v>
      </c>
      <c r="D25" s="118">
        <v>1620425</v>
      </c>
      <c r="E25" s="119">
        <f t="shared" si="0"/>
        <v>98.09592475957668</v>
      </c>
    </row>
    <row r="26" spans="1:5" ht="18" customHeight="1">
      <c r="A26" s="116">
        <v>17</v>
      </c>
      <c r="B26" s="117" t="s">
        <v>147</v>
      </c>
      <c r="C26" s="118">
        <v>4876762</v>
      </c>
      <c r="D26" s="118">
        <v>5766264</v>
      </c>
      <c r="E26" s="119">
        <f t="shared" si="0"/>
        <v>118.23960242472363</v>
      </c>
    </row>
    <row r="27" spans="1:5" ht="18" customHeight="1">
      <c r="A27" s="116">
        <v>18</v>
      </c>
      <c r="B27" s="117" t="s">
        <v>148</v>
      </c>
      <c r="C27" s="118">
        <v>703854</v>
      </c>
      <c r="D27" s="118">
        <v>951003</v>
      </c>
      <c r="E27" s="119">
        <f t="shared" si="0"/>
        <v>135.1136741426489</v>
      </c>
    </row>
    <row r="28" spans="1:5" ht="18" customHeight="1">
      <c r="A28" s="116">
        <v>19</v>
      </c>
      <c r="B28" s="117" t="s">
        <v>149</v>
      </c>
      <c r="C28" s="118">
        <v>5467232</v>
      </c>
      <c r="D28" s="118">
        <v>5573455</v>
      </c>
      <c r="E28" s="119">
        <f t="shared" si="0"/>
        <v>101.94290273396116</v>
      </c>
    </row>
    <row r="29" spans="1:5" ht="18" customHeight="1">
      <c r="A29" s="116">
        <v>20</v>
      </c>
      <c r="B29" s="117" t="s">
        <v>150</v>
      </c>
      <c r="C29" s="118">
        <v>243214</v>
      </c>
      <c r="D29" s="118">
        <v>290382</v>
      </c>
      <c r="E29" s="119">
        <f t="shared" si="0"/>
        <v>119.39362043303427</v>
      </c>
    </row>
    <row r="30" spans="1:5" ht="18" customHeight="1">
      <c r="A30" s="116">
        <v>21</v>
      </c>
      <c r="B30" s="117" t="s">
        <v>151</v>
      </c>
      <c r="C30" s="118">
        <v>775848</v>
      </c>
      <c r="D30" s="118">
        <v>856563</v>
      </c>
      <c r="E30" s="119">
        <f t="shared" si="0"/>
        <v>110.40345531598975</v>
      </c>
    </row>
    <row r="31" spans="1:5" ht="18" customHeight="1">
      <c r="A31" s="116">
        <v>22</v>
      </c>
      <c r="B31" s="117" t="s">
        <v>152</v>
      </c>
      <c r="C31" s="118">
        <v>316902</v>
      </c>
      <c r="D31" s="118">
        <v>317053</v>
      </c>
      <c r="E31" s="119">
        <f t="shared" si="0"/>
        <v>100.04764879994445</v>
      </c>
    </row>
    <row r="32" spans="1:5" ht="18" customHeight="1">
      <c r="A32" s="116">
        <v>23</v>
      </c>
      <c r="B32" s="117" t="s">
        <v>153</v>
      </c>
      <c r="C32" s="118">
        <v>1816264</v>
      </c>
      <c r="D32" s="118">
        <v>1764915</v>
      </c>
      <c r="E32" s="119">
        <f t="shared" si="0"/>
        <v>97.17282289358816</v>
      </c>
    </row>
    <row r="33" spans="1:5" ht="18" customHeight="1">
      <c r="A33" s="116">
        <v>24</v>
      </c>
      <c r="B33" s="117" t="s">
        <v>154</v>
      </c>
      <c r="C33" s="118">
        <v>17790</v>
      </c>
      <c r="D33" s="118">
        <v>10829</v>
      </c>
      <c r="E33" s="119">
        <f t="shared" si="0"/>
        <v>60.87127599775155</v>
      </c>
    </row>
    <row r="34" spans="1:5" s="123" customFormat="1" ht="18" customHeight="1">
      <c r="A34" s="120"/>
      <c r="B34" s="113" t="s">
        <v>155</v>
      </c>
      <c r="C34" s="121">
        <f>C35</f>
        <v>2147015</v>
      </c>
      <c r="D34" s="121">
        <f>D35</f>
        <v>2219409</v>
      </c>
      <c r="E34" s="122">
        <f t="shared" si="0"/>
        <v>103.37184416503844</v>
      </c>
    </row>
    <row r="35" spans="1:5" ht="18" customHeight="1">
      <c r="A35" s="116">
        <v>25</v>
      </c>
      <c r="B35" s="117" t="s">
        <v>156</v>
      </c>
      <c r="C35" s="118">
        <v>2147015</v>
      </c>
      <c r="D35" s="118">
        <v>2219409</v>
      </c>
      <c r="E35" s="119">
        <f t="shared" si="0"/>
        <v>103.37184416503844</v>
      </c>
    </row>
    <row r="36" spans="1:5" s="123" customFormat="1" ht="18" customHeight="1">
      <c r="A36" s="120"/>
      <c r="B36" s="113" t="s">
        <v>157</v>
      </c>
      <c r="C36" s="121">
        <f>SUM(C37:C48)</f>
        <v>16529502</v>
      </c>
      <c r="D36" s="121">
        <f>SUM(D37:D48)</f>
        <v>18607681</v>
      </c>
      <c r="E36" s="122">
        <f t="shared" si="0"/>
        <v>112.57254453279958</v>
      </c>
    </row>
    <row r="37" spans="1:5" ht="18" customHeight="1">
      <c r="A37" s="116">
        <v>26</v>
      </c>
      <c r="B37" s="117" t="s">
        <v>158</v>
      </c>
      <c r="C37" s="118">
        <v>2640745</v>
      </c>
      <c r="D37" s="118">
        <v>2890012</v>
      </c>
      <c r="E37" s="119">
        <f t="shared" si="0"/>
        <v>109.43926808533197</v>
      </c>
    </row>
    <row r="38" spans="1:5" ht="18" customHeight="1">
      <c r="A38" s="116">
        <v>27</v>
      </c>
      <c r="B38" s="117" t="s">
        <v>159</v>
      </c>
      <c r="C38" s="118">
        <v>8205054</v>
      </c>
      <c r="D38" s="118">
        <v>9493531</v>
      </c>
      <c r="E38" s="119">
        <f t="shared" si="0"/>
        <v>115.70345545562529</v>
      </c>
    </row>
    <row r="39" spans="1:5" ht="18" customHeight="1">
      <c r="A39" s="116">
        <v>28</v>
      </c>
      <c r="B39" s="117" t="s">
        <v>160</v>
      </c>
      <c r="C39" s="118">
        <v>53447</v>
      </c>
      <c r="D39" s="118">
        <v>56700</v>
      </c>
      <c r="E39" s="119">
        <f t="shared" si="0"/>
        <v>106.08640335285422</v>
      </c>
    </row>
    <row r="40" spans="1:5" ht="18" customHeight="1">
      <c r="A40" s="116">
        <v>29</v>
      </c>
      <c r="B40" s="117" t="s">
        <v>161</v>
      </c>
      <c r="C40" s="118">
        <v>656282</v>
      </c>
      <c r="D40" s="118">
        <v>720782</v>
      </c>
      <c r="E40" s="119">
        <f t="shared" si="0"/>
        <v>109.82809219207597</v>
      </c>
    </row>
    <row r="41" spans="1:5" ht="18" customHeight="1">
      <c r="A41" s="116">
        <v>30</v>
      </c>
      <c r="B41" s="117" t="s">
        <v>162</v>
      </c>
      <c r="C41" s="118">
        <v>369093</v>
      </c>
      <c r="D41" s="118">
        <v>384417</v>
      </c>
      <c r="E41" s="119">
        <f t="shared" si="0"/>
        <v>104.15179914005412</v>
      </c>
    </row>
    <row r="42" spans="1:5" ht="18" customHeight="1">
      <c r="A42" s="116">
        <v>31</v>
      </c>
      <c r="B42" s="117" t="s">
        <v>163</v>
      </c>
      <c r="C42" s="118">
        <v>284869</v>
      </c>
      <c r="D42" s="118">
        <v>299022</v>
      </c>
      <c r="E42" s="119">
        <f t="shared" si="0"/>
        <v>104.96824856337474</v>
      </c>
    </row>
    <row r="43" spans="1:5" ht="18" customHeight="1">
      <c r="A43" s="116">
        <v>32</v>
      </c>
      <c r="B43" s="117" t="s">
        <v>164</v>
      </c>
      <c r="C43" s="118">
        <v>1059730</v>
      </c>
      <c r="D43" s="118">
        <v>1186563</v>
      </c>
      <c r="E43" s="119">
        <f t="shared" si="0"/>
        <v>111.96842591980976</v>
      </c>
    </row>
    <row r="44" spans="1:5" ht="18" customHeight="1">
      <c r="A44" s="116">
        <v>33</v>
      </c>
      <c r="B44" s="117" t="s">
        <v>165</v>
      </c>
      <c r="C44" s="118">
        <v>17834</v>
      </c>
      <c r="D44" s="118">
        <v>21739</v>
      </c>
      <c r="E44" s="119">
        <f t="shared" si="0"/>
        <v>121.89637770550634</v>
      </c>
    </row>
    <row r="45" spans="1:5" ht="18" customHeight="1">
      <c r="A45" s="116">
        <v>34</v>
      </c>
      <c r="B45" s="117" t="s">
        <v>166</v>
      </c>
      <c r="C45" s="118">
        <v>2594963</v>
      </c>
      <c r="D45" s="118">
        <v>2859262</v>
      </c>
      <c r="E45" s="119">
        <f t="shared" si="0"/>
        <v>110.18507778338264</v>
      </c>
    </row>
    <row r="46" spans="1:5" ht="18" customHeight="1">
      <c r="A46" s="116">
        <v>35</v>
      </c>
      <c r="B46" s="117" t="s">
        <v>167</v>
      </c>
      <c r="C46" s="118">
        <v>73691</v>
      </c>
      <c r="D46" s="118">
        <v>74688</v>
      </c>
      <c r="E46" s="119">
        <f t="shared" si="0"/>
        <v>101.35294676419102</v>
      </c>
    </row>
    <row r="47" spans="1:5" ht="18" customHeight="1">
      <c r="A47" s="116">
        <v>36</v>
      </c>
      <c r="B47" s="117" t="s">
        <v>168</v>
      </c>
      <c r="C47" s="118">
        <v>569670</v>
      </c>
      <c r="D47" s="118">
        <v>616980</v>
      </c>
      <c r="E47" s="119">
        <f t="shared" si="0"/>
        <v>108.30480804676392</v>
      </c>
    </row>
    <row r="48" spans="1:5" ht="18" customHeight="1">
      <c r="A48" s="116">
        <v>37</v>
      </c>
      <c r="B48" s="117" t="s">
        <v>169</v>
      </c>
      <c r="C48" s="118">
        <v>4124</v>
      </c>
      <c r="D48" s="118">
        <v>3985</v>
      </c>
      <c r="E48" s="119">
        <f t="shared" si="0"/>
        <v>96.62948593598448</v>
      </c>
    </row>
    <row r="49" spans="1:5" s="123" customFormat="1" ht="18" customHeight="1">
      <c r="A49" s="116"/>
      <c r="B49" s="113" t="s">
        <v>170</v>
      </c>
      <c r="C49" s="121">
        <f>SUM(C50:C69)</f>
        <v>4897874</v>
      </c>
      <c r="D49" s="121">
        <f>SUM(D50:D69)</f>
        <v>5679452</v>
      </c>
      <c r="E49" s="122">
        <f t="shared" si="0"/>
        <v>115.95749502743435</v>
      </c>
    </row>
    <row r="50" spans="1:5" ht="18" customHeight="1">
      <c r="A50" s="116">
        <v>38</v>
      </c>
      <c r="B50" s="117" t="s">
        <v>171</v>
      </c>
      <c r="C50" s="118">
        <v>145032</v>
      </c>
      <c r="D50" s="118">
        <v>116256</v>
      </c>
      <c r="E50" s="119">
        <f t="shared" si="0"/>
        <v>80.1588614926361</v>
      </c>
    </row>
    <row r="51" spans="1:5" ht="18" customHeight="1">
      <c r="A51" s="116">
        <v>39</v>
      </c>
      <c r="B51" s="117" t="s">
        <v>172</v>
      </c>
      <c r="C51" s="118">
        <v>35906</v>
      </c>
      <c r="D51" s="118">
        <v>38249</v>
      </c>
      <c r="E51" s="119">
        <f t="shared" si="0"/>
        <v>106.52537180415528</v>
      </c>
    </row>
    <row r="52" spans="1:5" ht="18" customHeight="1">
      <c r="A52" s="116">
        <v>40</v>
      </c>
      <c r="B52" s="117" t="s">
        <v>173</v>
      </c>
      <c r="C52" s="118">
        <v>154441</v>
      </c>
      <c r="D52" s="118">
        <v>211652</v>
      </c>
      <c r="E52" s="119">
        <f t="shared" si="0"/>
        <v>137.04391968453973</v>
      </c>
    </row>
    <row r="53" spans="1:5" ht="18" customHeight="1">
      <c r="A53" s="116">
        <v>41</v>
      </c>
      <c r="B53" s="117" t="s">
        <v>174</v>
      </c>
      <c r="C53" s="118">
        <v>519431</v>
      </c>
      <c r="D53" s="118">
        <v>441686</v>
      </c>
      <c r="E53" s="119">
        <f t="shared" si="0"/>
        <v>85.03266073838489</v>
      </c>
    </row>
    <row r="54" spans="1:5" ht="18" customHeight="1">
      <c r="A54" s="116">
        <v>42</v>
      </c>
      <c r="B54" s="117" t="s">
        <v>175</v>
      </c>
      <c r="C54" s="118">
        <v>282754</v>
      </c>
      <c r="D54" s="118">
        <v>443722</v>
      </c>
      <c r="E54" s="119">
        <f t="shared" si="0"/>
        <v>156.92863761432199</v>
      </c>
    </row>
    <row r="55" spans="1:5" ht="18" customHeight="1">
      <c r="A55" s="116">
        <v>43</v>
      </c>
      <c r="B55" s="117" t="s">
        <v>176</v>
      </c>
      <c r="C55" s="118">
        <v>105818</v>
      </c>
      <c r="D55" s="118">
        <v>82766</v>
      </c>
      <c r="E55" s="119">
        <f t="shared" si="0"/>
        <v>78.2154264869871</v>
      </c>
    </row>
    <row r="56" spans="1:5" ht="18" customHeight="1">
      <c r="A56" s="116">
        <v>44</v>
      </c>
      <c r="B56" s="117" t="s">
        <v>177</v>
      </c>
      <c r="C56" s="118">
        <v>45915</v>
      </c>
      <c r="D56" s="118">
        <v>56857</v>
      </c>
      <c r="E56" s="119">
        <f t="shared" si="0"/>
        <v>123.83099205052814</v>
      </c>
    </row>
    <row r="57" spans="1:5" ht="18" customHeight="1">
      <c r="A57" s="116">
        <v>45</v>
      </c>
      <c r="B57" s="117" t="s">
        <v>178</v>
      </c>
      <c r="C57" s="118">
        <v>247906</v>
      </c>
      <c r="D57" s="118">
        <v>219807</v>
      </c>
      <c r="E57" s="119">
        <f t="shared" si="0"/>
        <v>88.66546190894937</v>
      </c>
    </row>
    <row r="58" spans="1:5" ht="18" customHeight="1">
      <c r="A58" s="116">
        <v>46</v>
      </c>
      <c r="B58" s="117" t="s">
        <v>179</v>
      </c>
      <c r="C58" s="118">
        <v>91322</v>
      </c>
      <c r="D58" s="118">
        <v>97451</v>
      </c>
      <c r="E58" s="119">
        <f t="shared" si="0"/>
        <v>106.71141674514355</v>
      </c>
    </row>
    <row r="59" spans="1:5" ht="18" customHeight="1">
      <c r="A59" s="116">
        <v>47</v>
      </c>
      <c r="B59" s="117" t="s">
        <v>180</v>
      </c>
      <c r="C59" s="118">
        <v>260039</v>
      </c>
      <c r="D59" s="118">
        <v>265991</v>
      </c>
      <c r="E59" s="119">
        <f t="shared" si="0"/>
        <v>102.28888743611535</v>
      </c>
    </row>
    <row r="60" spans="1:5" ht="18" customHeight="1">
      <c r="A60" s="116">
        <v>48</v>
      </c>
      <c r="B60" s="117" t="s">
        <v>181</v>
      </c>
      <c r="C60" s="118">
        <v>111757</v>
      </c>
      <c r="D60" s="118">
        <v>174434</v>
      </c>
      <c r="E60" s="119">
        <f t="shared" si="0"/>
        <v>156.08328784774108</v>
      </c>
    </row>
    <row r="61" spans="1:5" ht="18" customHeight="1">
      <c r="A61" s="116">
        <v>49</v>
      </c>
      <c r="B61" s="117" t="s">
        <v>182</v>
      </c>
      <c r="C61" s="118">
        <v>85223</v>
      </c>
      <c r="D61" s="118">
        <v>80506</v>
      </c>
      <c r="E61" s="119">
        <f t="shared" si="0"/>
        <v>94.46510918414043</v>
      </c>
    </row>
    <row r="62" spans="1:5" ht="18" customHeight="1">
      <c r="A62" s="116">
        <v>50</v>
      </c>
      <c r="B62" s="117" t="s">
        <v>183</v>
      </c>
      <c r="C62" s="118">
        <v>40818</v>
      </c>
      <c r="D62" s="118">
        <v>48100</v>
      </c>
      <c r="E62" s="119">
        <f t="shared" si="0"/>
        <v>117.84016855308931</v>
      </c>
    </row>
    <row r="63" spans="1:5" ht="18" customHeight="1">
      <c r="A63" s="116">
        <v>51</v>
      </c>
      <c r="B63" s="117" t="s">
        <v>184</v>
      </c>
      <c r="C63" s="118">
        <v>944128</v>
      </c>
      <c r="D63" s="118">
        <v>1329090</v>
      </c>
      <c r="E63" s="119">
        <f t="shared" si="0"/>
        <v>140.7743441567245</v>
      </c>
    </row>
    <row r="64" spans="1:5" ht="18" customHeight="1">
      <c r="A64" s="116">
        <v>52</v>
      </c>
      <c r="B64" s="117" t="s">
        <v>185</v>
      </c>
      <c r="C64" s="118">
        <v>431651</v>
      </c>
      <c r="D64" s="118">
        <v>433355</v>
      </c>
      <c r="E64" s="119">
        <f t="shared" si="0"/>
        <v>100.39476336206796</v>
      </c>
    </row>
    <row r="65" spans="1:5" ht="18" customHeight="1">
      <c r="A65" s="116">
        <v>53</v>
      </c>
      <c r="B65" s="117" t="s">
        <v>186</v>
      </c>
      <c r="C65" s="118">
        <v>292298</v>
      </c>
      <c r="D65" s="118">
        <v>311777</v>
      </c>
      <c r="E65" s="119">
        <f t="shared" si="0"/>
        <v>106.6640893882271</v>
      </c>
    </row>
    <row r="66" spans="1:5" ht="18" customHeight="1">
      <c r="A66" s="116">
        <v>54</v>
      </c>
      <c r="B66" s="117" t="s">
        <v>187</v>
      </c>
      <c r="C66" s="118">
        <v>189662</v>
      </c>
      <c r="D66" s="118">
        <v>156746</v>
      </c>
      <c r="E66" s="119">
        <f t="shared" si="0"/>
        <v>82.64491569212599</v>
      </c>
    </row>
    <row r="67" spans="1:5" ht="18" customHeight="1">
      <c r="A67" s="116">
        <v>55</v>
      </c>
      <c r="B67" s="117" t="s">
        <v>188</v>
      </c>
      <c r="C67" s="118">
        <v>72692</v>
      </c>
      <c r="D67" s="118">
        <v>86741</v>
      </c>
      <c r="E67" s="119">
        <f t="shared" si="0"/>
        <v>119.32674847300942</v>
      </c>
    </row>
    <row r="68" spans="1:5" ht="18" customHeight="1">
      <c r="A68" s="116">
        <v>56</v>
      </c>
      <c r="B68" s="117" t="s">
        <v>189</v>
      </c>
      <c r="C68" s="118">
        <v>582493</v>
      </c>
      <c r="D68" s="118">
        <v>774299</v>
      </c>
      <c r="E68" s="119">
        <f t="shared" si="0"/>
        <v>132.92846437639594</v>
      </c>
    </row>
    <row r="69" spans="1:5" ht="18" customHeight="1">
      <c r="A69" s="116">
        <v>57</v>
      </c>
      <c r="B69" s="117" t="s">
        <v>190</v>
      </c>
      <c r="C69" s="118">
        <v>258588</v>
      </c>
      <c r="D69" s="118">
        <v>309967</v>
      </c>
      <c r="E69" s="119">
        <f t="shared" si="0"/>
        <v>119.86905811561248</v>
      </c>
    </row>
    <row r="70" spans="1:5" s="123" customFormat="1" ht="18" customHeight="1">
      <c r="A70" s="116"/>
      <c r="B70" s="113" t="s">
        <v>191</v>
      </c>
      <c r="C70" s="121">
        <f>SUM(C71:C74)</f>
        <v>7132595</v>
      </c>
      <c r="D70" s="121">
        <f>SUM(D71:D74)</f>
        <v>8871126</v>
      </c>
      <c r="E70" s="122">
        <f t="shared" si="0"/>
        <v>124.37445277630373</v>
      </c>
    </row>
    <row r="71" spans="1:5" ht="18" customHeight="1">
      <c r="A71" s="116">
        <v>58</v>
      </c>
      <c r="B71" s="117" t="s">
        <v>192</v>
      </c>
      <c r="C71" s="118">
        <v>111042</v>
      </c>
      <c r="D71" s="118">
        <v>193587</v>
      </c>
      <c r="E71" s="119">
        <f t="shared" si="0"/>
        <v>174.33673745069433</v>
      </c>
    </row>
    <row r="72" spans="1:5" ht="18" customHeight="1">
      <c r="A72" s="116">
        <v>59</v>
      </c>
      <c r="B72" s="117" t="s">
        <v>193</v>
      </c>
      <c r="C72" s="118">
        <v>220396</v>
      </c>
      <c r="D72" s="118">
        <v>502460</v>
      </c>
      <c r="E72" s="119">
        <f t="shared" si="0"/>
        <v>227.98054411150838</v>
      </c>
    </row>
    <row r="73" spans="1:5" ht="18" customHeight="1">
      <c r="A73" s="116">
        <v>60</v>
      </c>
      <c r="B73" s="117" t="s">
        <v>194</v>
      </c>
      <c r="C73" s="118">
        <v>4729196</v>
      </c>
      <c r="D73" s="118">
        <v>5481450</v>
      </c>
      <c r="E73" s="119">
        <f t="shared" si="0"/>
        <v>115.9065938480875</v>
      </c>
    </row>
    <row r="74" spans="1:5" ht="18" customHeight="1">
      <c r="A74" s="116">
        <v>61</v>
      </c>
      <c r="B74" s="117" t="s">
        <v>195</v>
      </c>
      <c r="C74" s="118">
        <v>2071961</v>
      </c>
      <c r="D74" s="118">
        <v>2693629</v>
      </c>
      <c r="E74" s="119">
        <f aca="true" t="shared" si="1" ref="E74:E137">D74/C74*100</f>
        <v>130.0038465974987</v>
      </c>
    </row>
    <row r="75" spans="1:5" s="123" customFormat="1" ht="18" customHeight="1">
      <c r="A75" s="116"/>
      <c r="B75" s="113" t="s">
        <v>196</v>
      </c>
      <c r="C75" s="121">
        <f>C76+C77+C78</f>
        <v>679063</v>
      </c>
      <c r="D75" s="121">
        <f>D76+D77+D78</f>
        <v>694552.3</v>
      </c>
      <c r="E75" s="122">
        <f t="shared" si="1"/>
        <v>102.28098129334097</v>
      </c>
    </row>
    <row r="76" spans="1:5" ht="18" customHeight="1">
      <c r="A76" s="116">
        <v>62</v>
      </c>
      <c r="B76" s="117" t="s">
        <v>197</v>
      </c>
      <c r="C76" s="118">
        <v>181020</v>
      </c>
      <c r="D76" s="118">
        <v>170132</v>
      </c>
      <c r="E76" s="119">
        <f t="shared" si="1"/>
        <v>93.98519500607667</v>
      </c>
    </row>
    <row r="77" spans="1:5" ht="24">
      <c r="A77" s="116">
        <v>63</v>
      </c>
      <c r="B77" s="117" t="s">
        <v>198</v>
      </c>
      <c r="C77" s="118">
        <v>497677</v>
      </c>
      <c r="D77" s="118">
        <v>524000</v>
      </c>
      <c r="E77" s="119">
        <f t="shared" si="1"/>
        <v>105.28917350008138</v>
      </c>
    </row>
    <row r="78" spans="1:5" ht="18" customHeight="1">
      <c r="A78" s="116">
        <v>64</v>
      </c>
      <c r="B78" s="117" t="s">
        <v>199</v>
      </c>
      <c r="C78" s="118">
        <v>366</v>
      </c>
      <c r="D78" s="118">
        <v>420.3</v>
      </c>
      <c r="E78" s="119">
        <f t="shared" si="1"/>
        <v>114.83606557377048</v>
      </c>
    </row>
    <row r="79" spans="1:5" s="123" customFormat="1" ht="18" customHeight="1">
      <c r="A79" s="116"/>
      <c r="B79" s="113" t="s">
        <v>200</v>
      </c>
      <c r="C79" s="121">
        <f>SUM(C80:C102)</f>
        <v>8773274</v>
      </c>
      <c r="D79" s="121">
        <f>SUM(D80:D102)</f>
        <v>9716189.6</v>
      </c>
      <c r="E79" s="122">
        <f t="shared" si="1"/>
        <v>110.74759092215744</v>
      </c>
    </row>
    <row r="80" spans="1:5" ht="18" customHeight="1">
      <c r="A80" s="116">
        <v>65</v>
      </c>
      <c r="B80" s="117" t="s">
        <v>201</v>
      </c>
      <c r="C80" s="118">
        <v>1155084</v>
      </c>
      <c r="D80" s="118">
        <v>1221609</v>
      </c>
      <c r="E80" s="119">
        <f t="shared" si="1"/>
        <v>105.75932140000208</v>
      </c>
    </row>
    <row r="81" spans="1:5" ht="18" customHeight="1">
      <c r="A81" s="116">
        <v>66</v>
      </c>
      <c r="B81" s="117" t="s">
        <v>202</v>
      </c>
      <c r="C81" s="118">
        <v>1372644</v>
      </c>
      <c r="D81" s="118">
        <v>1593122</v>
      </c>
      <c r="E81" s="119">
        <f t="shared" si="1"/>
        <v>116.06228563269137</v>
      </c>
    </row>
    <row r="82" spans="1:5" ht="18" customHeight="1">
      <c r="A82" s="116">
        <v>67</v>
      </c>
      <c r="B82" s="117" t="s">
        <v>203</v>
      </c>
      <c r="C82" s="118">
        <v>2390612</v>
      </c>
      <c r="D82" s="118">
        <v>2436947</v>
      </c>
      <c r="E82" s="119">
        <f t="shared" si="1"/>
        <v>101.93820661822161</v>
      </c>
    </row>
    <row r="83" spans="1:5" ht="18" customHeight="1">
      <c r="A83" s="116">
        <v>68</v>
      </c>
      <c r="B83" s="117" t="s">
        <v>204</v>
      </c>
      <c r="C83" s="118">
        <v>40743</v>
      </c>
      <c r="D83" s="118">
        <v>44656</v>
      </c>
      <c r="E83" s="119">
        <f t="shared" si="1"/>
        <v>109.60410377242718</v>
      </c>
    </row>
    <row r="84" spans="1:5" ht="18.75">
      <c r="A84" s="116">
        <v>69</v>
      </c>
      <c r="B84" s="117" t="s">
        <v>205</v>
      </c>
      <c r="C84" s="118">
        <v>83132</v>
      </c>
      <c r="D84" s="118">
        <v>148130</v>
      </c>
      <c r="E84" s="119">
        <f t="shared" si="1"/>
        <v>178.18649858057066</v>
      </c>
    </row>
    <row r="85" spans="1:5" ht="18" customHeight="1">
      <c r="A85" s="116">
        <v>70</v>
      </c>
      <c r="B85" s="117" t="s">
        <v>206</v>
      </c>
      <c r="C85" s="118">
        <v>224235</v>
      </c>
      <c r="D85" s="118">
        <v>239067.6</v>
      </c>
      <c r="E85" s="119">
        <f t="shared" si="1"/>
        <v>106.6147568399224</v>
      </c>
    </row>
    <row r="86" spans="1:5" ht="18" customHeight="1">
      <c r="A86" s="116">
        <v>71</v>
      </c>
      <c r="B86" s="117" t="s">
        <v>207</v>
      </c>
      <c r="C86" s="118">
        <v>268172</v>
      </c>
      <c r="D86" s="118">
        <v>359491</v>
      </c>
      <c r="E86" s="119">
        <f t="shared" si="1"/>
        <v>134.05239920647944</v>
      </c>
    </row>
    <row r="87" spans="1:5" ht="18" customHeight="1">
      <c r="A87" s="116">
        <v>72</v>
      </c>
      <c r="B87" s="117" t="s">
        <v>208</v>
      </c>
      <c r="C87" s="118">
        <v>153586</v>
      </c>
      <c r="D87" s="118">
        <v>170635</v>
      </c>
      <c r="E87" s="119">
        <f t="shared" si="1"/>
        <v>111.10062115036527</v>
      </c>
    </row>
    <row r="88" spans="1:5" ht="18" customHeight="1">
      <c r="A88" s="116">
        <v>73</v>
      </c>
      <c r="B88" s="117" t="s">
        <v>209</v>
      </c>
      <c r="C88" s="118">
        <v>136299</v>
      </c>
      <c r="D88" s="118">
        <v>142601</v>
      </c>
      <c r="E88" s="119">
        <f t="shared" si="1"/>
        <v>104.62365828069171</v>
      </c>
    </row>
    <row r="89" spans="1:5" ht="18" customHeight="1">
      <c r="A89" s="116">
        <v>74</v>
      </c>
      <c r="B89" s="117" t="s">
        <v>210</v>
      </c>
      <c r="C89" s="118">
        <v>134487</v>
      </c>
      <c r="D89" s="118">
        <v>157458</v>
      </c>
      <c r="E89" s="119">
        <f t="shared" si="1"/>
        <v>117.08046130852796</v>
      </c>
    </row>
    <row r="90" spans="1:5" ht="18" customHeight="1">
      <c r="A90" s="116">
        <v>75</v>
      </c>
      <c r="B90" s="117" t="s">
        <v>211</v>
      </c>
      <c r="C90" s="118">
        <v>64125</v>
      </c>
      <c r="D90" s="118">
        <v>65668</v>
      </c>
      <c r="E90" s="119">
        <f t="shared" si="1"/>
        <v>102.40623781676412</v>
      </c>
    </row>
    <row r="91" spans="1:5" ht="18" customHeight="1">
      <c r="A91" s="116">
        <v>76</v>
      </c>
      <c r="B91" s="117" t="s">
        <v>212</v>
      </c>
      <c r="C91" s="118">
        <v>111567</v>
      </c>
      <c r="D91" s="118">
        <v>137599</v>
      </c>
      <c r="E91" s="119">
        <f t="shared" si="1"/>
        <v>123.33306443661655</v>
      </c>
    </row>
    <row r="92" spans="1:5" ht="18" customHeight="1">
      <c r="A92" s="116">
        <v>77</v>
      </c>
      <c r="B92" s="117" t="s">
        <v>213</v>
      </c>
      <c r="C92" s="118">
        <v>633847</v>
      </c>
      <c r="D92" s="118">
        <v>712018</v>
      </c>
      <c r="E92" s="119">
        <f t="shared" si="1"/>
        <v>112.33278693438638</v>
      </c>
    </row>
    <row r="93" spans="1:5" ht="18" customHeight="1">
      <c r="A93" s="116">
        <v>78</v>
      </c>
      <c r="B93" s="117" t="s">
        <v>214</v>
      </c>
      <c r="C93" s="118">
        <v>219285</v>
      </c>
      <c r="D93" s="118">
        <v>218309</v>
      </c>
      <c r="E93" s="119">
        <f t="shared" si="1"/>
        <v>99.55491711699386</v>
      </c>
    </row>
    <row r="94" spans="1:5" ht="18" customHeight="1">
      <c r="A94" s="116">
        <v>79</v>
      </c>
      <c r="B94" s="117" t="s">
        <v>215</v>
      </c>
      <c r="C94" s="118">
        <v>16019</v>
      </c>
      <c r="D94" s="118">
        <v>12400</v>
      </c>
      <c r="E94" s="119">
        <f t="shared" si="1"/>
        <v>77.40807790748487</v>
      </c>
    </row>
    <row r="95" spans="1:5" ht="18" customHeight="1">
      <c r="A95" s="116">
        <v>80</v>
      </c>
      <c r="B95" s="117" t="s">
        <v>216</v>
      </c>
      <c r="C95" s="118">
        <v>301018</v>
      </c>
      <c r="D95" s="118">
        <v>417794</v>
      </c>
      <c r="E95" s="119">
        <f t="shared" si="1"/>
        <v>138.79369340039466</v>
      </c>
    </row>
    <row r="96" spans="1:5" ht="18" customHeight="1">
      <c r="A96" s="116">
        <v>81</v>
      </c>
      <c r="B96" s="117" t="s">
        <v>217</v>
      </c>
      <c r="C96" s="118">
        <v>253572</v>
      </c>
      <c r="D96" s="118">
        <v>209706</v>
      </c>
      <c r="E96" s="119">
        <f t="shared" si="1"/>
        <v>82.70077137854337</v>
      </c>
    </row>
    <row r="97" spans="1:5" ht="18" customHeight="1">
      <c r="A97" s="116">
        <v>82</v>
      </c>
      <c r="B97" s="117" t="s">
        <v>218</v>
      </c>
      <c r="C97" s="118">
        <v>375393</v>
      </c>
      <c r="D97" s="118">
        <v>397527</v>
      </c>
      <c r="E97" s="119">
        <f t="shared" si="1"/>
        <v>105.89622076064285</v>
      </c>
    </row>
    <row r="98" spans="1:5" ht="18" customHeight="1">
      <c r="A98" s="116">
        <v>83</v>
      </c>
      <c r="B98" s="117" t="s">
        <v>219</v>
      </c>
      <c r="C98" s="118">
        <v>128129</v>
      </c>
      <c r="D98" s="118">
        <v>110826</v>
      </c>
      <c r="E98" s="119">
        <f t="shared" si="1"/>
        <v>86.49564111169212</v>
      </c>
    </row>
    <row r="99" spans="1:5" ht="18" customHeight="1">
      <c r="A99" s="116">
        <v>84</v>
      </c>
      <c r="B99" s="117" t="s">
        <v>220</v>
      </c>
      <c r="C99" s="118">
        <v>62594</v>
      </c>
      <c r="D99" s="118">
        <v>62110</v>
      </c>
      <c r="E99" s="119">
        <f t="shared" si="1"/>
        <v>99.22676294852542</v>
      </c>
    </row>
    <row r="100" spans="1:5" ht="18" customHeight="1">
      <c r="A100" s="116">
        <v>85</v>
      </c>
      <c r="B100" s="117" t="s">
        <v>221</v>
      </c>
      <c r="C100" s="118">
        <v>201234</v>
      </c>
      <c r="D100" s="118">
        <v>243595</v>
      </c>
      <c r="E100" s="119">
        <f t="shared" si="1"/>
        <v>121.05061768885975</v>
      </c>
    </row>
    <row r="101" spans="1:5" ht="18" customHeight="1">
      <c r="A101" s="116">
        <v>86</v>
      </c>
      <c r="B101" s="117" t="s">
        <v>222</v>
      </c>
      <c r="C101" s="118">
        <v>386029</v>
      </c>
      <c r="D101" s="118">
        <v>528921</v>
      </c>
      <c r="E101" s="119">
        <f t="shared" si="1"/>
        <v>137.01587186454904</v>
      </c>
    </row>
    <row r="102" spans="1:5" ht="18" customHeight="1">
      <c r="A102" s="116">
        <v>87</v>
      </c>
      <c r="B102" s="117" t="s">
        <v>223</v>
      </c>
      <c r="C102" s="118">
        <v>61468</v>
      </c>
      <c r="D102" s="118">
        <v>86000</v>
      </c>
      <c r="E102" s="119">
        <f t="shared" si="1"/>
        <v>139.91019717576626</v>
      </c>
    </row>
    <row r="103" spans="1:5" s="123" customFormat="1" ht="18" customHeight="1">
      <c r="A103" s="116"/>
      <c r="B103" s="113" t="s">
        <v>224</v>
      </c>
      <c r="C103" s="121">
        <f>SUM(C104:C118)</f>
        <v>4058039.2</v>
      </c>
      <c r="D103" s="121">
        <f>SUM(D104:D118)</f>
        <v>4487467</v>
      </c>
      <c r="E103" s="122">
        <f t="shared" si="1"/>
        <v>110.58215011821473</v>
      </c>
    </row>
    <row r="104" spans="1:5" ht="18" customHeight="1">
      <c r="A104" s="116">
        <v>88</v>
      </c>
      <c r="B104" s="117" t="s">
        <v>225</v>
      </c>
      <c r="C104" s="118">
        <v>363906</v>
      </c>
      <c r="D104" s="118">
        <v>422000</v>
      </c>
      <c r="E104" s="119">
        <f t="shared" si="1"/>
        <v>115.96401268459438</v>
      </c>
    </row>
    <row r="105" spans="1:5" ht="18" customHeight="1">
      <c r="A105" s="116">
        <v>89</v>
      </c>
      <c r="B105" s="117" t="s">
        <v>226</v>
      </c>
      <c r="C105" s="118">
        <v>94014</v>
      </c>
      <c r="D105" s="118">
        <v>90000</v>
      </c>
      <c r="E105" s="119">
        <f t="shared" si="1"/>
        <v>95.73042312847024</v>
      </c>
    </row>
    <row r="106" spans="1:5" ht="18" customHeight="1">
      <c r="A106" s="116">
        <v>90</v>
      </c>
      <c r="B106" s="117" t="s">
        <v>227</v>
      </c>
      <c r="C106" s="118">
        <v>51480</v>
      </c>
      <c r="D106" s="118">
        <v>50545</v>
      </c>
      <c r="E106" s="119">
        <f t="shared" si="1"/>
        <v>98.18376068376068</v>
      </c>
    </row>
    <row r="107" spans="1:5" ht="18" customHeight="1">
      <c r="A107" s="116">
        <v>91</v>
      </c>
      <c r="B107" s="117" t="s">
        <v>228</v>
      </c>
      <c r="C107" s="118">
        <v>203766</v>
      </c>
      <c r="D107" s="118">
        <v>195586</v>
      </c>
      <c r="E107" s="119">
        <f t="shared" si="1"/>
        <v>95.9855913155286</v>
      </c>
    </row>
    <row r="108" spans="1:5" ht="18" customHeight="1">
      <c r="A108" s="116">
        <v>92</v>
      </c>
      <c r="B108" s="117" t="s">
        <v>229</v>
      </c>
      <c r="C108" s="118">
        <v>284285</v>
      </c>
      <c r="D108" s="118">
        <v>269042</v>
      </c>
      <c r="E108" s="119">
        <f t="shared" si="1"/>
        <v>94.63812723147545</v>
      </c>
    </row>
    <row r="109" spans="1:5" ht="18" customHeight="1">
      <c r="A109" s="116">
        <v>93</v>
      </c>
      <c r="B109" s="117" t="s">
        <v>230</v>
      </c>
      <c r="C109" s="118">
        <v>394698</v>
      </c>
      <c r="D109" s="118">
        <v>437895</v>
      </c>
      <c r="E109" s="119">
        <f t="shared" si="1"/>
        <v>110.94431692078501</v>
      </c>
    </row>
    <row r="110" spans="1:5" ht="18" customHeight="1">
      <c r="A110" s="116">
        <v>94</v>
      </c>
      <c r="B110" s="117" t="s">
        <v>231</v>
      </c>
      <c r="C110" s="118">
        <v>173295</v>
      </c>
      <c r="D110" s="118">
        <v>167685</v>
      </c>
      <c r="E110" s="119">
        <f t="shared" si="1"/>
        <v>96.7627456072016</v>
      </c>
    </row>
    <row r="111" spans="1:5" ht="18" customHeight="1">
      <c r="A111" s="116">
        <v>95</v>
      </c>
      <c r="B111" s="117" t="s">
        <v>232</v>
      </c>
      <c r="C111" s="118">
        <v>11348</v>
      </c>
      <c r="D111" s="118">
        <v>8689</v>
      </c>
      <c r="E111" s="119">
        <f t="shared" si="1"/>
        <v>76.56855833627071</v>
      </c>
    </row>
    <row r="112" spans="1:5" ht="18" customHeight="1">
      <c r="A112" s="116">
        <v>96</v>
      </c>
      <c r="B112" s="117" t="s">
        <v>233</v>
      </c>
      <c r="C112" s="118">
        <v>190858</v>
      </c>
      <c r="D112" s="118">
        <v>320603</v>
      </c>
      <c r="E112" s="119">
        <f t="shared" si="1"/>
        <v>167.97985937188903</v>
      </c>
    </row>
    <row r="113" spans="1:5" ht="24">
      <c r="A113" s="116">
        <v>97</v>
      </c>
      <c r="B113" s="117" t="s">
        <v>234</v>
      </c>
      <c r="C113" s="118">
        <v>416551</v>
      </c>
      <c r="D113" s="118">
        <v>422334</v>
      </c>
      <c r="E113" s="119">
        <f t="shared" si="1"/>
        <v>101.38830539357726</v>
      </c>
    </row>
    <row r="114" spans="1:5" ht="18.75">
      <c r="A114" s="116">
        <v>98</v>
      </c>
      <c r="B114" s="117" t="s">
        <v>235</v>
      </c>
      <c r="C114" s="118">
        <v>187193.7</v>
      </c>
      <c r="D114" s="118">
        <v>339472</v>
      </c>
      <c r="E114" s="119">
        <f t="shared" si="1"/>
        <v>181.34798339901394</v>
      </c>
    </row>
    <row r="115" spans="1:5" ht="18" customHeight="1">
      <c r="A115" s="116">
        <v>99</v>
      </c>
      <c r="B115" s="117" t="s">
        <v>236</v>
      </c>
      <c r="C115" s="118">
        <v>817099</v>
      </c>
      <c r="D115" s="118">
        <v>793267</v>
      </c>
      <c r="E115" s="119">
        <f t="shared" si="1"/>
        <v>97.08333996247701</v>
      </c>
    </row>
    <row r="116" spans="1:5" ht="18" customHeight="1">
      <c r="A116" s="116">
        <v>100</v>
      </c>
      <c r="B116" s="117" t="s">
        <v>237</v>
      </c>
      <c r="C116" s="118">
        <v>101988</v>
      </c>
      <c r="D116" s="118">
        <v>118847</v>
      </c>
      <c r="E116" s="119">
        <f t="shared" si="1"/>
        <v>116.53037612268109</v>
      </c>
    </row>
    <row r="117" spans="1:5" ht="18" customHeight="1">
      <c r="A117" s="116">
        <v>101</v>
      </c>
      <c r="B117" s="117" t="s">
        <v>238</v>
      </c>
      <c r="C117" s="118">
        <v>301157.5</v>
      </c>
      <c r="D117" s="118">
        <v>275271</v>
      </c>
      <c r="E117" s="119">
        <f t="shared" si="1"/>
        <v>91.40433162049759</v>
      </c>
    </row>
    <row r="118" spans="1:5" ht="18" customHeight="1">
      <c r="A118" s="116">
        <v>102</v>
      </c>
      <c r="B118" s="117" t="s">
        <v>239</v>
      </c>
      <c r="C118" s="118">
        <v>466400</v>
      </c>
      <c r="D118" s="118">
        <v>576231</v>
      </c>
      <c r="E118" s="119">
        <f t="shared" si="1"/>
        <v>123.54867066895369</v>
      </c>
    </row>
    <row r="119" spans="1:5" s="123" customFormat="1" ht="18" customHeight="1">
      <c r="A119" s="116"/>
      <c r="B119" s="113" t="s">
        <v>240</v>
      </c>
      <c r="C119" s="121">
        <f>SUM(C120:C138)</f>
        <v>1864275.9</v>
      </c>
      <c r="D119" s="121">
        <f>SUM(D120:D138)</f>
        <v>2404436.5</v>
      </c>
      <c r="E119" s="122">
        <f t="shared" si="1"/>
        <v>128.97428433205621</v>
      </c>
    </row>
    <row r="120" spans="1:5" ht="18" customHeight="1">
      <c r="A120" s="116">
        <v>103</v>
      </c>
      <c r="B120" s="117" t="s">
        <v>241</v>
      </c>
      <c r="C120" s="118">
        <v>148738</v>
      </c>
      <c r="D120" s="118">
        <v>215664</v>
      </c>
      <c r="E120" s="119">
        <f t="shared" si="1"/>
        <v>144.99589882881307</v>
      </c>
    </row>
    <row r="121" spans="1:5" ht="18" customHeight="1">
      <c r="A121" s="116">
        <v>104</v>
      </c>
      <c r="B121" s="117" t="s">
        <v>242</v>
      </c>
      <c r="C121" s="118">
        <v>274089</v>
      </c>
      <c r="D121" s="118">
        <v>310708</v>
      </c>
      <c r="E121" s="119">
        <f t="shared" si="1"/>
        <v>113.36025889400887</v>
      </c>
    </row>
    <row r="122" spans="1:5" ht="24">
      <c r="A122" s="116">
        <v>105</v>
      </c>
      <c r="B122" s="117" t="s">
        <v>243</v>
      </c>
      <c r="C122" s="118">
        <v>17405</v>
      </c>
      <c r="D122" s="118">
        <v>17080</v>
      </c>
      <c r="E122" s="119">
        <f t="shared" si="1"/>
        <v>98.13272048261994</v>
      </c>
    </row>
    <row r="123" spans="1:5" ht="18" customHeight="1">
      <c r="A123" s="116">
        <v>106</v>
      </c>
      <c r="B123" s="117" t="s">
        <v>244</v>
      </c>
      <c r="C123" s="118">
        <v>2782</v>
      </c>
      <c r="D123" s="118">
        <v>2365</v>
      </c>
      <c r="E123" s="119">
        <f t="shared" si="1"/>
        <v>85.01078360891445</v>
      </c>
    </row>
    <row r="124" spans="1:5" ht="18" customHeight="1">
      <c r="A124" s="116">
        <v>107</v>
      </c>
      <c r="B124" s="117" t="s">
        <v>245</v>
      </c>
      <c r="C124" s="118">
        <v>6961</v>
      </c>
      <c r="D124" s="118">
        <v>8449</v>
      </c>
      <c r="E124" s="119">
        <f t="shared" si="1"/>
        <v>121.37623904611405</v>
      </c>
    </row>
    <row r="125" spans="1:5" ht="18" customHeight="1">
      <c r="A125" s="116">
        <v>108</v>
      </c>
      <c r="B125" s="117" t="s">
        <v>246</v>
      </c>
      <c r="C125" s="118">
        <v>1181.2</v>
      </c>
      <c r="D125" s="118">
        <v>1989</v>
      </c>
      <c r="E125" s="119">
        <f t="shared" si="1"/>
        <v>168.3880799187267</v>
      </c>
    </row>
    <row r="126" spans="1:5" ht="18" customHeight="1">
      <c r="A126" s="116">
        <v>109</v>
      </c>
      <c r="B126" s="117" t="s">
        <v>247</v>
      </c>
      <c r="C126" s="118">
        <v>681</v>
      </c>
      <c r="D126" s="118">
        <v>4908</v>
      </c>
      <c r="E126" s="119">
        <f t="shared" si="1"/>
        <v>720.704845814978</v>
      </c>
    </row>
    <row r="127" spans="1:5" ht="18" customHeight="1">
      <c r="A127" s="116">
        <v>110</v>
      </c>
      <c r="B127" s="117" t="s">
        <v>248</v>
      </c>
      <c r="C127" s="118">
        <v>455</v>
      </c>
      <c r="D127" s="118">
        <v>414</v>
      </c>
      <c r="E127" s="119">
        <f t="shared" si="1"/>
        <v>90.98901098901099</v>
      </c>
    </row>
    <row r="128" spans="1:5" ht="24">
      <c r="A128" s="116">
        <v>111</v>
      </c>
      <c r="B128" s="117" t="s">
        <v>249</v>
      </c>
      <c r="C128" s="118">
        <v>4019.7</v>
      </c>
      <c r="D128" s="118">
        <v>7152</v>
      </c>
      <c r="E128" s="119">
        <f t="shared" si="1"/>
        <v>177.923725651168</v>
      </c>
    </row>
    <row r="129" spans="1:5" ht="18" customHeight="1">
      <c r="A129" s="116">
        <v>112</v>
      </c>
      <c r="B129" s="117" t="s">
        <v>250</v>
      </c>
      <c r="C129" s="118">
        <v>4703</v>
      </c>
      <c r="D129" s="118">
        <v>3764.5</v>
      </c>
      <c r="E129" s="119">
        <f t="shared" si="1"/>
        <v>80.0446523495641</v>
      </c>
    </row>
    <row r="130" spans="1:5" ht="18" customHeight="1">
      <c r="A130" s="116">
        <v>113</v>
      </c>
      <c r="B130" s="117" t="s">
        <v>251</v>
      </c>
      <c r="C130" s="118">
        <v>109792</v>
      </c>
      <c r="D130" s="118">
        <v>151500</v>
      </c>
      <c r="E130" s="119">
        <f t="shared" si="1"/>
        <v>137.98819586126493</v>
      </c>
    </row>
    <row r="131" spans="1:5" ht="18" customHeight="1">
      <c r="A131" s="116">
        <v>114</v>
      </c>
      <c r="B131" s="117" t="s">
        <v>252</v>
      </c>
      <c r="C131" s="118">
        <v>49635</v>
      </c>
      <c r="D131" s="118">
        <v>113009</v>
      </c>
      <c r="E131" s="119">
        <f t="shared" si="1"/>
        <v>227.68006447063564</v>
      </c>
    </row>
    <row r="132" spans="1:5" ht="18" customHeight="1">
      <c r="A132" s="116">
        <v>115</v>
      </c>
      <c r="B132" s="117" t="s">
        <v>253</v>
      </c>
      <c r="C132" s="118">
        <v>830</v>
      </c>
      <c r="D132" s="118">
        <v>1541</v>
      </c>
      <c r="E132" s="119">
        <f t="shared" si="1"/>
        <v>185.66265060240963</v>
      </c>
    </row>
    <row r="133" spans="1:5" ht="18" customHeight="1">
      <c r="A133" s="116">
        <v>116</v>
      </c>
      <c r="B133" s="117" t="s">
        <v>254</v>
      </c>
      <c r="C133" s="118">
        <v>57886</v>
      </c>
      <c r="D133" s="118">
        <v>336479</v>
      </c>
      <c r="E133" s="119">
        <f t="shared" si="1"/>
        <v>581.2787202432366</v>
      </c>
    </row>
    <row r="134" spans="1:5" ht="18" customHeight="1">
      <c r="A134" s="116">
        <v>117</v>
      </c>
      <c r="B134" s="117" t="s">
        <v>255</v>
      </c>
      <c r="C134" s="118">
        <v>925188</v>
      </c>
      <c r="D134" s="118">
        <v>848902</v>
      </c>
      <c r="E134" s="119">
        <f t="shared" si="1"/>
        <v>91.75454069875528</v>
      </c>
    </row>
    <row r="135" spans="1:5" ht="18" customHeight="1">
      <c r="A135" s="116">
        <v>118</v>
      </c>
      <c r="B135" s="117" t="s">
        <v>256</v>
      </c>
      <c r="C135" s="118">
        <v>12188</v>
      </c>
      <c r="D135" s="118">
        <v>57325</v>
      </c>
      <c r="E135" s="119">
        <f t="shared" si="1"/>
        <v>470.3396783721694</v>
      </c>
    </row>
    <row r="136" spans="1:5" ht="18" customHeight="1">
      <c r="A136" s="116">
        <v>119</v>
      </c>
      <c r="B136" s="117" t="s">
        <v>257</v>
      </c>
      <c r="C136" s="118">
        <v>28343</v>
      </c>
      <c r="D136" s="118">
        <v>61242</v>
      </c>
      <c r="E136" s="119">
        <f t="shared" si="1"/>
        <v>216.0745157534488</v>
      </c>
    </row>
    <row r="137" spans="1:5" ht="18" customHeight="1">
      <c r="A137" s="116">
        <v>120</v>
      </c>
      <c r="B137" s="117" t="s">
        <v>258</v>
      </c>
      <c r="C137" s="118">
        <v>167162</v>
      </c>
      <c r="D137" s="118">
        <v>160706</v>
      </c>
      <c r="E137" s="119">
        <f t="shared" si="1"/>
        <v>96.13787822591259</v>
      </c>
    </row>
    <row r="138" spans="1:5" ht="18" customHeight="1">
      <c r="A138" s="116">
        <v>121</v>
      </c>
      <c r="B138" s="117" t="s">
        <v>259</v>
      </c>
      <c r="C138" s="118">
        <v>52237</v>
      </c>
      <c r="D138" s="118">
        <v>101239</v>
      </c>
      <c r="E138" s="119">
        <f aca="true" t="shared" si="2" ref="E138:E201">D138/C138*100</f>
        <v>193.80707161590442</v>
      </c>
    </row>
    <row r="139" spans="1:5" s="123" customFormat="1" ht="18" customHeight="1">
      <c r="A139" s="116"/>
      <c r="B139" s="113" t="s">
        <v>260</v>
      </c>
      <c r="C139" s="121">
        <f>SUM(C140:C168)</f>
        <v>5449264</v>
      </c>
      <c r="D139" s="121">
        <f>SUM(D140:D168)</f>
        <v>6014121.899999999</v>
      </c>
      <c r="E139" s="122">
        <f t="shared" si="2"/>
        <v>110.3657649913823</v>
      </c>
    </row>
    <row r="140" spans="1:5" ht="24">
      <c r="A140" s="116">
        <v>122</v>
      </c>
      <c r="B140" s="117" t="s">
        <v>261</v>
      </c>
      <c r="C140" s="118">
        <v>611</v>
      </c>
      <c r="D140" s="118">
        <v>127.5</v>
      </c>
      <c r="E140" s="119">
        <f t="shared" si="2"/>
        <v>20.867430441898527</v>
      </c>
    </row>
    <row r="141" spans="1:5" ht="24">
      <c r="A141" s="116">
        <v>123</v>
      </c>
      <c r="B141" s="117" t="s">
        <v>262</v>
      </c>
      <c r="C141" s="118">
        <v>933254</v>
      </c>
      <c r="D141" s="118">
        <v>1015631</v>
      </c>
      <c r="E141" s="119">
        <f t="shared" si="2"/>
        <v>108.82685742573832</v>
      </c>
    </row>
    <row r="142" spans="1:5" ht="18" customHeight="1">
      <c r="A142" s="116">
        <v>124</v>
      </c>
      <c r="B142" s="117" t="s">
        <v>263</v>
      </c>
      <c r="C142" s="118">
        <v>182147</v>
      </c>
      <c r="D142" s="118">
        <v>161665</v>
      </c>
      <c r="E142" s="119">
        <f t="shared" si="2"/>
        <v>88.75523615541293</v>
      </c>
    </row>
    <row r="143" spans="1:5" ht="18" customHeight="1">
      <c r="A143" s="116">
        <v>125</v>
      </c>
      <c r="B143" s="117" t="s">
        <v>264</v>
      </c>
      <c r="C143" s="118">
        <v>16723</v>
      </c>
      <c r="D143" s="118">
        <v>14730</v>
      </c>
      <c r="E143" s="119">
        <f t="shared" si="2"/>
        <v>88.08228188722119</v>
      </c>
    </row>
    <row r="144" spans="1:5" ht="18" customHeight="1">
      <c r="A144" s="116">
        <v>126</v>
      </c>
      <c r="B144" s="117" t="s">
        <v>265</v>
      </c>
      <c r="C144" s="118">
        <v>46655</v>
      </c>
      <c r="D144" s="118">
        <v>44010</v>
      </c>
      <c r="E144" s="119">
        <f t="shared" si="2"/>
        <v>94.33072553852749</v>
      </c>
    </row>
    <row r="145" spans="1:5" ht="18" customHeight="1">
      <c r="A145" s="116">
        <v>127</v>
      </c>
      <c r="B145" s="117" t="s">
        <v>266</v>
      </c>
      <c r="C145" s="118">
        <v>1101500</v>
      </c>
      <c r="D145" s="118">
        <v>1192998</v>
      </c>
      <c r="E145" s="119">
        <f t="shared" si="2"/>
        <v>108.30667271901953</v>
      </c>
    </row>
    <row r="146" spans="1:5" ht="18" customHeight="1">
      <c r="A146" s="116">
        <v>128</v>
      </c>
      <c r="B146" s="117" t="s">
        <v>267</v>
      </c>
      <c r="C146" s="118">
        <v>4567</v>
      </c>
      <c r="D146" s="118">
        <v>3907</v>
      </c>
      <c r="E146" s="119">
        <f t="shared" si="2"/>
        <v>85.54850010948107</v>
      </c>
    </row>
    <row r="147" spans="1:5" ht="18" customHeight="1">
      <c r="A147" s="116">
        <v>129</v>
      </c>
      <c r="B147" s="117" t="s">
        <v>268</v>
      </c>
      <c r="C147" s="118">
        <v>2978</v>
      </c>
      <c r="D147" s="118">
        <v>2173</v>
      </c>
      <c r="E147" s="119">
        <f t="shared" si="2"/>
        <v>72.96843519140363</v>
      </c>
    </row>
    <row r="148" spans="1:5" ht="18" customHeight="1">
      <c r="A148" s="116">
        <v>130</v>
      </c>
      <c r="B148" s="117" t="s">
        <v>269</v>
      </c>
      <c r="C148" s="118">
        <v>446</v>
      </c>
      <c r="D148" s="118">
        <v>485</v>
      </c>
      <c r="E148" s="119">
        <f t="shared" si="2"/>
        <v>108.74439461883408</v>
      </c>
    </row>
    <row r="149" spans="1:5" ht="18" customHeight="1">
      <c r="A149" s="116">
        <v>131</v>
      </c>
      <c r="B149" s="117" t="s">
        <v>270</v>
      </c>
      <c r="C149" s="118">
        <v>3448</v>
      </c>
      <c r="D149" s="118">
        <v>2638</v>
      </c>
      <c r="E149" s="119">
        <f t="shared" si="2"/>
        <v>76.50812064965197</v>
      </c>
    </row>
    <row r="150" spans="1:5" ht="18" customHeight="1">
      <c r="A150" s="116">
        <v>132</v>
      </c>
      <c r="B150" s="117" t="s">
        <v>271</v>
      </c>
      <c r="C150" s="118">
        <v>7012</v>
      </c>
      <c r="D150" s="118">
        <v>9199</v>
      </c>
      <c r="E150" s="119">
        <f t="shared" si="2"/>
        <v>131.18938961779807</v>
      </c>
    </row>
    <row r="151" spans="1:5" ht="18" customHeight="1">
      <c r="A151" s="116">
        <v>133</v>
      </c>
      <c r="B151" s="117" t="s">
        <v>272</v>
      </c>
      <c r="C151" s="118">
        <v>952</v>
      </c>
      <c r="D151" s="118">
        <v>1477</v>
      </c>
      <c r="E151" s="119">
        <f t="shared" si="2"/>
        <v>155.14705882352942</v>
      </c>
    </row>
    <row r="152" spans="1:5" ht="18.75">
      <c r="A152" s="116">
        <v>134</v>
      </c>
      <c r="B152" s="117" t="s">
        <v>273</v>
      </c>
      <c r="C152" s="118">
        <v>778</v>
      </c>
      <c r="D152" s="118">
        <v>1628.8</v>
      </c>
      <c r="E152" s="119">
        <f t="shared" si="2"/>
        <v>209.3573264781491</v>
      </c>
    </row>
    <row r="153" spans="1:5" ht="24">
      <c r="A153" s="116">
        <v>135</v>
      </c>
      <c r="B153" s="117" t="s">
        <v>274</v>
      </c>
      <c r="C153" s="118">
        <v>4571</v>
      </c>
      <c r="D153" s="118">
        <v>5191</v>
      </c>
      <c r="E153" s="119">
        <f t="shared" si="2"/>
        <v>113.56377160358784</v>
      </c>
    </row>
    <row r="154" spans="1:5" ht="18" customHeight="1">
      <c r="A154" s="116">
        <v>136</v>
      </c>
      <c r="B154" s="117" t="s">
        <v>275</v>
      </c>
      <c r="C154" s="118">
        <v>60236</v>
      </c>
      <c r="D154" s="118">
        <v>94916</v>
      </c>
      <c r="E154" s="119">
        <f t="shared" si="2"/>
        <v>157.57354406003054</v>
      </c>
    </row>
    <row r="155" spans="1:5" ht="18.75">
      <c r="A155" s="116">
        <v>137</v>
      </c>
      <c r="B155" s="117" t="s">
        <v>276</v>
      </c>
      <c r="C155" s="118">
        <v>80230</v>
      </c>
      <c r="D155" s="118">
        <v>86529</v>
      </c>
      <c r="E155" s="119">
        <f t="shared" si="2"/>
        <v>107.85117786364202</v>
      </c>
    </row>
    <row r="156" spans="1:5" ht="24">
      <c r="A156" s="116">
        <v>138</v>
      </c>
      <c r="B156" s="117" t="s">
        <v>277</v>
      </c>
      <c r="C156" s="118">
        <v>1353449</v>
      </c>
      <c r="D156" s="118">
        <v>1513031</v>
      </c>
      <c r="E156" s="119">
        <f t="shared" si="2"/>
        <v>111.79076566608717</v>
      </c>
    </row>
    <row r="157" spans="1:5" ht="18" customHeight="1">
      <c r="A157" s="116">
        <v>139</v>
      </c>
      <c r="B157" s="117" t="s">
        <v>278</v>
      </c>
      <c r="C157" s="118">
        <v>90919</v>
      </c>
      <c r="D157" s="118">
        <v>132057</v>
      </c>
      <c r="E157" s="119">
        <f t="shared" si="2"/>
        <v>145.24686809137805</v>
      </c>
    </row>
    <row r="158" spans="1:5" ht="18" customHeight="1">
      <c r="A158" s="116">
        <v>140</v>
      </c>
      <c r="B158" s="117" t="s">
        <v>279</v>
      </c>
      <c r="C158" s="118">
        <v>13792</v>
      </c>
      <c r="D158" s="118">
        <v>14900</v>
      </c>
      <c r="E158" s="119">
        <f t="shared" si="2"/>
        <v>108.03364269141531</v>
      </c>
    </row>
    <row r="159" spans="1:5" ht="18" customHeight="1">
      <c r="A159" s="116">
        <v>141</v>
      </c>
      <c r="B159" s="117" t="s">
        <v>280</v>
      </c>
      <c r="C159" s="118">
        <v>72067</v>
      </c>
      <c r="D159" s="118">
        <v>65613.6</v>
      </c>
      <c r="E159" s="119">
        <f t="shared" si="2"/>
        <v>91.04527731139079</v>
      </c>
    </row>
    <row r="160" spans="1:5" ht="18" customHeight="1">
      <c r="A160" s="116">
        <v>142</v>
      </c>
      <c r="B160" s="117" t="s">
        <v>281</v>
      </c>
      <c r="C160" s="118">
        <v>72401</v>
      </c>
      <c r="D160" s="118">
        <v>63808</v>
      </c>
      <c r="E160" s="119">
        <f t="shared" si="2"/>
        <v>88.131379400837</v>
      </c>
    </row>
    <row r="161" spans="1:5" ht="18" customHeight="1">
      <c r="A161" s="116">
        <v>143</v>
      </c>
      <c r="B161" s="117" t="s">
        <v>282</v>
      </c>
      <c r="C161" s="118">
        <v>599166</v>
      </c>
      <c r="D161" s="118">
        <v>665237</v>
      </c>
      <c r="E161" s="119">
        <f t="shared" si="2"/>
        <v>111.0271610872446</v>
      </c>
    </row>
    <row r="162" spans="1:5" ht="18" customHeight="1">
      <c r="A162" s="116">
        <v>144</v>
      </c>
      <c r="B162" s="117" t="s">
        <v>283</v>
      </c>
      <c r="C162" s="118">
        <v>325969</v>
      </c>
      <c r="D162" s="118">
        <v>361631</v>
      </c>
      <c r="E162" s="119">
        <f t="shared" si="2"/>
        <v>110.94030413935067</v>
      </c>
    </row>
    <row r="163" spans="1:5" ht="18" customHeight="1">
      <c r="A163" s="116">
        <v>145</v>
      </c>
      <c r="B163" s="117" t="s">
        <v>284</v>
      </c>
      <c r="C163" s="118">
        <v>3740</v>
      </c>
      <c r="D163" s="118">
        <v>3700</v>
      </c>
      <c r="E163" s="119">
        <f t="shared" si="2"/>
        <v>98.93048128342245</v>
      </c>
    </row>
    <row r="164" spans="1:5" ht="18" customHeight="1">
      <c r="A164" s="116">
        <v>146</v>
      </c>
      <c r="B164" s="117" t="s">
        <v>285</v>
      </c>
      <c r="C164" s="118">
        <v>7737</v>
      </c>
      <c r="D164" s="118">
        <v>8880</v>
      </c>
      <c r="E164" s="119">
        <f t="shared" si="2"/>
        <v>114.77316789453276</v>
      </c>
    </row>
    <row r="165" spans="1:5" ht="18" customHeight="1">
      <c r="A165" s="116">
        <v>147</v>
      </c>
      <c r="B165" s="117" t="s">
        <v>286</v>
      </c>
      <c r="C165" s="118">
        <v>443219</v>
      </c>
      <c r="D165" s="118">
        <v>525595</v>
      </c>
      <c r="E165" s="119">
        <f t="shared" si="2"/>
        <v>118.58584582339655</v>
      </c>
    </row>
    <row r="166" spans="1:5" ht="18.75">
      <c r="A166" s="116">
        <v>148</v>
      </c>
      <c r="B166" s="117" t="s">
        <v>287</v>
      </c>
      <c r="C166" s="118">
        <v>15239</v>
      </c>
      <c r="D166" s="118">
        <v>18350</v>
      </c>
      <c r="E166" s="119">
        <f t="shared" si="2"/>
        <v>120.4147253756808</v>
      </c>
    </row>
    <row r="167" spans="1:5" ht="18" customHeight="1">
      <c r="A167" s="116">
        <v>149</v>
      </c>
      <c r="B167" s="117" t="s">
        <v>288</v>
      </c>
      <c r="C167" s="118">
        <v>3278</v>
      </c>
      <c r="D167" s="118">
        <v>2872</v>
      </c>
      <c r="E167" s="119">
        <f t="shared" si="2"/>
        <v>87.614399023795</v>
      </c>
    </row>
    <row r="168" spans="1:5" ht="18" customHeight="1">
      <c r="A168" s="116">
        <v>150</v>
      </c>
      <c r="B168" s="117" t="s">
        <v>289</v>
      </c>
      <c r="C168" s="118">
        <v>2180</v>
      </c>
      <c r="D168" s="118">
        <v>1142</v>
      </c>
      <c r="E168" s="119">
        <f t="shared" si="2"/>
        <v>52.38532110091742</v>
      </c>
    </row>
    <row r="169" spans="1:5" s="123" customFormat="1" ht="18" customHeight="1">
      <c r="A169" s="116"/>
      <c r="B169" s="113" t="s">
        <v>290</v>
      </c>
      <c r="C169" s="121">
        <f>SUM(C170:C180)</f>
        <v>11597988</v>
      </c>
      <c r="D169" s="121">
        <f>SUM(D170:D180)</f>
        <v>12984427</v>
      </c>
      <c r="E169" s="122">
        <f t="shared" si="2"/>
        <v>111.95413376871919</v>
      </c>
    </row>
    <row r="170" spans="1:5" ht="18" customHeight="1">
      <c r="A170" s="116">
        <v>151</v>
      </c>
      <c r="B170" s="117" t="s">
        <v>291</v>
      </c>
      <c r="C170" s="118">
        <v>1721037</v>
      </c>
      <c r="D170" s="118">
        <v>1971161</v>
      </c>
      <c r="E170" s="119">
        <f t="shared" si="2"/>
        <v>114.5333307767352</v>
      </c>
    </row>
    <row r="171" spans="1:5" ht="18" customHeight="1">
      <c r="A171" s="116">
        <v>152</v>
      </c>
      <c r="B171" s="117" t="s">
        <v>292</v>
      </c>
      <c r="C171" s="118">
        <v>4331</v>
      </c>
      <c r="D171" s="118">
        <v>6964</v>
      </c>
      <c r="E171" s="119">
        <f t="shared" si="2"/>
        <v>160.79427383975985</v>
      </c>
    </row>
    <row r="172" spans="1:5" ht="18" customHeight="1">
      <c r="A172" s="116">
        <v>153</v>
      </c>
      <c r="B172" s="117" t="s">
        <v>293</v>
      </c>
      <c r="C172" s="118">
        <v>761488</v>
      </c>
      <c r="D172" s="118">
        <v>927273</v>
      </c>
      <c r="E172" s="119">
        <f t="shared" si="2"/>
        <v>121.77119009097976</v>
      </c>
    </row>
    <row r="173" spans="1:5" ht="18" customHeight="1">
      <c r="A173" s="116">
        <v>154</v>
      </c>
      <c r="B173" s="117" t="s">
        <v>294</v>
      </c>
      <c r="C173" s="118">
        <v>666552</v>
      </c>
      <c r="D173" s="118">
        <v>689282</v>
      </c>
      <c r="E173" s="119">
        <f t="shared" si="2"/>
        <v>103.41008653488399</v>
      </c>
    </row>
    <row r="174" spans="1:5" ht="18" customHeight="1">
      <c r="A174" s="116">
        <v>155</v>
      </c>
      <c r="B174" s="117" t="s">
        <v>295</v>
      </c>
      <c r="C174" s="118">
        <v>155161</v>
      </c>
      <c r="D174" s="118">
        <v>251636</v>
      </c>
      <c r="E174" s="119">
        <f t="shared" si="2"/>
        <v>162.17735126739322</v>
      </c>
    </row>
    <row r="175" spans="1:5" ht="18" customHeight="1">
      <c r="A175" s="116">
        <v>156</v>
      </c>
      <c r="B175" s="117" t="s">
        <v>296</v>
      </c>
      <c r="C175" s="118">
        <v>2453699</v>
      </c>
      <c r="D175" s="118">
        <v>2636301</v>
      </c>
      <c r="E175" s="119">
        <f t="shared" si="2"/>
        <v>107.44190709618418</v>
      </c>
    </row>
    <row r="176" spans="1:5" ht="18" customHeight="1">
      <c r="A176" s="116">
        <v>157</v>
      </c>
      <c r="B176" s="117" t="s">
        <v>297</v>
      </c>
      <c r="C176" s="118">
        <v>1562679</v>
      </c>
      <c r="D176" s="118">
        <v>1653412</v>
      </c>
      <c r="E176" s="119">
        <f t="shared" si="2"/>
        <v>105.80624683636242</v>
      </c>
    </row>
    <row r="177" spans="1:5" ht="18" customHeight="1">
      <c r="A177" s="116">
        <v>158</v>
      </c>
      <c r="B177" s="117" t="s">
        <v>298</v>
      </c>
      <c r="C177" s="118">
        <v>69125</v>
      </c>
      <c r="D177" s="118">
        <v>63183</v>
      </c>
      <c r="E177" s="119">
        <f t="shared" si="2"/>
        <v>91.40397830018084</v>
      </c>
    </row>
    <row r="178" spans="1:5" ht="18" customHeight="1">
      <c r="A178" s="116">
        <v>159</v>
      </c>
      <c r="B178" s="117" t="s">
        <v>299</v>
      </c>
      <c r="C178" s="118">
        <v>34876</v>
      </c>
      <c r="D178" s="118">
        <v>33685</v>
      </c>
      <c r="E178" s="119">
        <f t="shared" si="2"/>
        <v>96.58504415643996</v>
      </c>
    </row>
    <row r="179" spans="1:5" ht="18" customHeight="1">
      <c r="A179" s="116">
        <v>160</v>
      </c>
      <c r="B179" s="117" t="s">
        <v>300</v>
      </c>
      <c r="C179" s="118">
        <v>875586</v>
      </c>
      <c r="D179" s="118">
        <v>984365</v>
      </c>
      <c r="E179" s="119">
        <f t="shared" si="2"/>
        <v>112.4235654750076</v>
      </c>
    </row>
    <row r="180" spans="1:5" ht="18" customHeight="1">
      <c r="A180" s="116">
        <v>161</v>
      </c>
      <c r="B180" s="117" t="s">
        <v>301</v>
      </c>
      <c r="C180" s="118">
        <v>3293454</v>
      </c>
      <c r="D180" s="118">
        <v>3767165</v>
      </c>
      <c r="E180" s="119">
        <f t="shared" si="2"/>
        <v>114.38341024347083</v>
      </c>
    </row>
    <row r="181" spans="1:5" s="123" customFormat="1" ht="18" customHeight="1">
      <c r="A181" s="116"/>
      <c r="B181" s="113" t="s">
        <v>302</v>
      </c>
      <c r="C181" s="121">
        <f>SUM(C182:C188)</f>
        <v>2734681</v>
      </c>
      <c r="D181" s="121">
        <f>SUM(D182:D188)</f>
        <v>2981385</v>
      </c>
      <c r="E181" s="122">
        <f t="shared" si="2"/>
        <v>109.02130815257793</v>
      </c>
    </row>
    <row r="182" spans="1:5" ht="18" customHeight="1">
      <c r="A182" s="116">
        <v>162</v>
      </c>
      <c r="B182" s="117" t="s">
        <v>303</v>
      </c>
      <c r="C182" s="118">
        <v>204897</v>
      </c>
      <c r="D182" s="118">
        <v>248187</v>
      </c>
      <c r="E182" s="119">
        <f t="shared" si="2"/>
        <v>121.12768854595235</v>
      </c>
    </row>
    <row r="183" spans="1:5" ht="18" customHeight="1">
      <c r="A183" s="116">
        <v>163</v>
      </c>
      <c r="B183" s="117" t="s">
        <v>304</v>
      </c>
      <c r="C183" s="118">
        <v>237751</v>
      </c>
      <c r="D183" s="118">
        <v>221525</v>
      </c>
      <c r="E183" s="119">
        <f t="shared" si="2"/>
        <v>93.17521272255426</v>
      </c>
    </row>
    <row r="184" spans="1:5" ht="18" customHeight="1">
      <c r="A184" s="116">
        <v>164</v>
      </c>
      <c r="B184" s="117" t="s">
        <v>305</v>
      </c>
      <c r="C184" s="118">
        <v>1645809</v>
      </c>
      <c r="D184" s="118">
        <v>1759983</v>
      </c>
      <c r="E184" s="119">
        <f t="shared" si="2"/>
        <v>106.93725699640724</v>
      </c>
    </row>
    <row r="185" spans="1:5" ht="18" customHeight="1">
      <c r="A185" s="116">
        <v>165</v>
      </c>
      <c r="B185" s="117" t="s">
        <v>306</v>
      </c>
      <c r="C185" s="118">
        <v>28489</v>
      </c>
      <c r="D185" s="118">
        <v>33402</v>
      </c>
      <c r="E185" s="119">
        <f t="shared" si="2"/>
        <v>117.24525255361719</v>
      </c>
    </row>
    <row r="186" spans="1:5" ht="18" customHeight="1">
      <c r="A186" s="116">
        <v>166</v>
      </c>
      <c r="B186" s="117" t="s">
        <v>307</v>
      </c>
      <c r="C186" s="118">
        <v>555533</v>
      </c>
      <c r="D186" s="118">
        <v>659318</v>
      </c>
      <c r="E186" s="119">
        <f t="shared" si="2"/>
        <v>118.68205849157476</v>
      </c>
    </row>
    <row r="187" spans="1:5" ht="18" customHeight="1">
      <c r="A187" s="116">
        <v>167</v>
      </c>
      <c r="B187" s="117" t="s">
        <v>308</v>
      </c>
      <c r="C187" s="118">
        <v>49131</v>
      </c>
      <c r="D187" s="118">
        <v>47300</v>
      </c>
      <c r="E187" s="119">
        <f t="shared" si="2"/>
        <v>96.27322871506789</v>
      </c>
    </row>
    <row r="188" spans="1:5" ht="18.75">
      <c r="A188" s="116">
        <v>168</v>
      </c>
      <c r="B188" s="117" t="s">
        <v>309</v>
      </c>
      <c r="C188" s="118">
        <v>13071</v>
      </c>
      <c r="D188" s="118">
        <v>11670</v>
      </c>
      <c r="E188" s="119">
        <f t="shared" si="2"/>
        <v>89.28161579068166</v>
      </c>
    </row>
    <row r="189" spans="1:5" s="123" customFormat="1" ht="18" customHeight="1">
      <c r="A189" s="116"/>
      <c r="B189" s="113" t="s">
        <v>310</v>
      </c>
      <c r="C189" s="121">
        <f>C190</f>
        <v>1215544</v>
      </c>
      <c r="D189" s="121">
        <f>D190</f>
        <v>1333851</v>
      </c>
      <c r="E189" s="122">
        <f t="shared" si="2"/>
        <v>109.73284389540814</v>
      </c>
    </row>
    <row r="190" spans="1:5" ht="18" customHeight="1">
      <c r="A190" s="116">
        <v>169</v>
      </c>
      <c r="B190" s="117" t="s">
        <v>311</v>
      </c>
      <c r="C190" s="118">
        <v>1215544</v>
      </c>
      <c r="D190" s="118">
        <v>1333851</v>
      </c>
      <c r="E190" s="119">
        <f t="shared" si="2"/>
        <v>109.73284389540814</v>
      </c>
    </row>
    <row r="191" spans="1:5" s="123" customFormat="1" ht="18" customHeight="1">
      <c r="A191" s="116"/>
      <c r="B191" s="113" t="s">
        <v>312</v>
      </c>
      <c r="C191" s="121">
        <f>SUM(C192:C210)</f>
        <v>3880605.8</v>
      </c>
      <c r="D191" s="121">
        <f>SUM(D192:D210)</f>
        <v>4899551</v>
      </c>
      <c r="E191" s="122">
        <f t="shared" si="2"/>
        <v>126.25737455734361</v>
      </c>
    </row>
    <row r="192" spans="1:5" ht="18" customHeight="1">
      <c r="A192" s="116">
        <v>170</v>
      </c>
      <c r="B192" s="117" t="s">
        <v>313</v>
      </c>
      <c r="C192" s="118">
        <v>751115</v>
      </c>
      <c r="D192" s="118">
        <v>743497</v>
      </c>
      <c r="E192" s="119">
        <f t="shared" si="2"/>
        <v>98.98577448193684</v>
      </c>
    </row>
    <row r="193" spans="1:5" ht="18" customHeight="1">
      <c r="A193" s="116">
        <v>171</v>
      </c>
      <c r="B193" s="117" t="s">
        <v>314</v>
      </c>
      <c r="C193" s="118">
        <v>128606</v>
      </c>
      <c r="D193" s="118">
        <v>261311</v>
      </c>
      <c r="E193" s="119">
        <f t="shared" si="2"/>
        <v>203.1872540938992</v>
      </c>
    </row>
    <row r="194" spans="1:5" ht="18" customHeight="1">
      <c r="A194" s="116">
        <v>172</v>
      </c>
      <c r="B194" s="117" t="s">
        <v>315</v>
      </c>
      <c r="C194" s="118">
        <v>102092</v>
      </c>
      <c r="D194" s="118">
        <v>258073</v>
      </c>
      <c r="E194" s="119">
        <f t="shared" si="2"/>
        <v>252.7847431728245</v>
      </c>
    </row>
    <row r="195" spans="1:5" ht="18" customHeight="1">
      <c r="A195" s="116">
        <v>173</v>
      </c>
      <c r="B195" s="117" t="s">
        <v>316</v>
      </c>
      <c r="C195" s="118">
        <v>4530</v>
      </c>
      <c r="D195" s="118">
        <v>4830</v>
      </c>
      <c r="E195" s="119">
        <f t="shared" si="2"/>
        <v>106.62251655629137</v>
      </c>
    </row>
    <row r="196" spans="1:5" ht="18" customHeight="1">
      <c r="A196" s="116">
        <v>174</v>
      </c>
      <c r="B196" s="117" t="s">
        <v>317</v>
      </c>
      <c r="C196" s="118">
        <v>252117</v>
      </c>
      <c r="D196" s="118">
        <v>339550</v>
      </c>
      <c r="E196" s="119">
        <f t="shared" si="2"/>
        <v>134.67953370855594</v>
      </c>
    </row>
    <row r="197" spans="1:5" ht="18.75">
      <c r="A197" s="116">
        <v>175</v>
      </c>
      <c r="B197" s="117" t="s">
        <v>318</v>
      </c>
      <c r="C197" s="118">
        <v>61648</v>
      </c>
      <c r="D197" s="118">
        <v>118723</v>
      </c>
      <c r="E197" s="119">
        <f t="shared" si="2"/>
        <v>192.58207889955878</v>
      </c>
    </row>
    <row r="198" spans="1:5" ht="18" customHeight="1">
      <c r="A198" s="116">
        <v>176</v>
      </c>
      <c r="B198" s="117" t="s">
        <v>319</v>
      </c>
      <c r="C198" s="118">
        <v>503180</v>
      </c>
      <c r="D198" s="118">
        <v>696339</v>
      </c>
      <c r="E198" s="119">
        <f t="shared" si="2"/>
        <v>138.38765451727016</v>
      </c>
    </row>
    <row r="199" spans="1:5" ht="18" customHeight="1">
      <c r="A199" s="116">
        <v>177</v>
      </c>
      <c r="B199" s="117" t="s">
        <v>320</v>
      </c>
      <c r="C199" s="118">
        <v>103757</v>
      </c>
      <c r="D199" s="118">
        <v>107000</v>
      </c>
      <c r="E199" s="119">
        <f t="shared" si="2"/>
        <v>103.12557225054695</v>
      </c>
    </row>
    <row r="200" spans="1:5" ht="18" customHeight="1">
      <c r="A200" s="116">
        <v>178</v>
      </c>
      <c r="B200" s="117" t="s">
        <v>321</v>
      </c>
      <c r="C200" s="118">
        <v>592697</v>
      </c>
      <c r="D200" s="118">
        <v>723629</v>
      </c>
      <c r="E200" s="119">
        <f t="shared" si="2"/>
        <v>122.09088286257565</v>
      </c>
    </row>
    <row r="201" spans="1:5" ht="24">
      <c r="A201" s="116">
        <v>179</v>
      </c>
      <c r="B201" s="117" t="s">
        <v>322</v>
      </c>
      <c r="C201" s="118">
        <v>136673.3</v>
      </c>
      <c r="D201" s="118">
        <v>148122</v>
      </c>
      <c r="E201" s="119">
        <f t="shared" si="2"/>
        <v>108.37669098499853</v>
      </c>
    </row>
    <row r="202" spans="1:5" ht="18" customHeight="1">
      <c r="A202" s="116">
        <v>180</v>
      </c>
      <c r="B202" s="117" t="s">
        <v>323</v>
      </c>
      <c r="C202" s="118">
        <v>146648</v>
      </c>
      <c r="D202" s="118">
        <v>179489</v>
      </c>
      <c r="E202" s="119">
        <f aca="true" t="shared" si="3" ref="E202:E219">D202/C202*100</f>
        <v>122.39444111068683</v>
      </c>
    </row>
    <row r="203" spans="1:5" ht="18" customHeight="1">
      <c r="A203" s="116">
        <v>181</v>
      </c>
      <c r="B203" s="117" t="s">
        <v>324</v>
      </c>
      <c r="C203" s="118">
        <v>4469</v>
      </c>
      <c r="D203" s="118">
        <v>31500</v>
      </c>
      <c r="E203" s="119">
        <f t="shared" si="3"/>
        <v>704.8556724099351</v>
      </c>
    </row>
    <row r="204" spans="1:5" ht="18" customHeight="1">
      <c r="A204" s="116">
        <v>182</v>
      </c>
      <c r="B204" s="117" t="s">
        <v>325</v>
      </c>
      <c r="C204" s="118">
        <v>183026</v>
      </c>
      <c r="D204" s="118">
        <v>205457</v>
      </c>
      <c r="E204" s="119">
        <f t="shared" si="3"/>
        <v>112.25563581130548</v>
      </c>
    </row>
    <row r="205" spans="1:5" ht="18" customHeight="1">
      <c r="A205" s="116">
        <v>183</v>
      </c>
      <c r="B205" s="117" t="s">
        <v>326</v>
      </c>
      <c r="C205" s="118">
        <v>186628</v>
      </c>
      <c r="D205" s="118">
        <v>161975</v>
      </c>
      <c r="E205" s="119">
        <f t="shared" si="3"/>
        <v>86.7902994191654</v>
      </c>
    </row>
    <row r="206" spans="1:5" ht="18" customHeight="1">
      <c r="A206" s="116">
        <v>184</v>
      </c>
      <c r="B206" s="117" t="s">
        <v>327</v>
      </c>
      <c r="C206" s="118">
        <v>27230</v>
      </c>
      <c r="D206" s="118">
        <v>43103</v>
      </c>
      <c r="E206" s="119">
        <f t="shared" si="3"/>
        <v>158.29232464193902</v>
      </c>
    </row>
    <row r="207" spans="1:5" ht="18" customHeight="1">
      <c r="A207" s="116">
        <v>185</v>
      </c>
      <c r="B207" s="117" t="s">
        <v>328</v>
      </c>
      <c r="C207" s="118">
        <v>30732</v>
      </c>
      <c r="D207" s="118">
        <v>28931</v>
      </c>
      <c r="E207" s="119">
        <f t="shared" si="3"/>
        <v>94.13965898737472</v>
      </c>
    </row>
    <row r="208" spans="1:5" ht="18" customHeight="1">
      <c r="A208" s="116">
        <v>186</v>
      </c>
      <c r="B208" s="117" t="s">
        <v>329</v>
      </c>
      <c r="C208" s="118">
        <v>63631</v>
      </c>
      <c r="D208" s="118">
        <v>64770</v>
      </c>
      <c r="E208" s="119">
        <f t="shared" si="3"/>
        <v>101.79000801496126</v>
      </c>
    </row>
    <row r="209" spans="1:5" ht="18" customHeight="1">
      <c r="A209" s="116">
        <v>187</v>
      </c>
      <c r="B209" s="117" t="s">
        <v>330</v>
      </c>
      <c r="C209" s="118">
        <v>593005</v>
      </c>
      <c r="D209" s="118">
        <v>754210</v>
      </c>
      <c r="E209" s="119">
        <f t="shared" si="3"/>
        <v>127.1844250891645</v>
      </c>
    </row>
    <row r="210" spans="1:5" ht="18" customHeight="1">
      <c r="A210" s="116">
        <v>188</v>
      </c>
      <c r="B210" s="117" t="s">
        <v>331</v>
      </c>
      <c r="C210" s="118">
        <v>8821.5</v>
      </c>
      <c r="D210" s="118">
        <v>29042</v>
      </c>
      <c r="E210" s="119">
        <f t="shared" si="3"/>
        <v>329.21838689565266</v>
      </c>
    </row>
    <row r="211" spans="1:5" ht="18" customHeight="1">
      <c r="A211" s="116"/>
      <c r="B211" s="117"/>
      <c r="C211" s="118"/>
      <c r="D211" s="118"/>
      <c r="E211" s="119"/>
    </row>
    <row r="212" spans="1:5" s="123" customFormat="1" ht="18" customHeight="1">
      <c r="A212" s="116"/>
      <c r="B212" s="113" t="s">
        <v>332</v>
      </c>
      <c r="C212" s="121">
        <f>SUM(C213:C215)</f>
        <v>3380917</v>
      </c>
      <c r="D212" s="121">
        <f>SUM(D213:D215)</f>
        <v>3599091</v>
      </c>
      <c r="E212" s="122">
        <f t="shared" si="3"/>
        <v>106.45310133315901</v>
      </c>
    </row>
    <row r="213" spans="1:5" ht="18" customHeight="1">
      <c r="A213" s="116">
        <v>189</v>
      </c>
      <c r="B213" s="117" t="s">
        <v>333</v>
      </c>
      <c r="C213" s="118">
        <v>481005</v>
      </c>
      <c r="D213" s="118">
        <v>511370</v>
      </c>
      <c r="E213" s="119">
        <f t="shared" si="3"/>
        <v>106.31282419101673</v>
      </c>
    </row>
    <row r="214" spans="1:5" ht="18" customHeight="1">
      <c r="A214" s="116">
        <v>190</v>
      </c>
      <c r="B214" s="117" t="s">
        <v>334</v>
      </c>
      <c r="C214" s="118">
        <v>2147519</v>
      </c>
      <c r="D214" s="118">
        <v>2394022</v>
      </c>
      <c r="E214" s="119">
        <f t="shared" si="3"/>
        <v>111.47850147076697</v>
      </c>
    </row>
    <row r="215" spans="1:5" ht="18" customHeight="1">
      <c r="A215" s="116">
        <v>191</v>
      </c>
      <c r="B215" s="117" t="s">
        <v>335</v>
      </c>
      <c r="C215" s="118">
        <v>752393</v>
      </c>
      <c r="D215" s="118">
        <v>693699</v>
      </c>
      <c r="E215" s="119">
        <f t="shared" si="3"/>
        <v>92.19902364854538</v>
      </c>
    </row>
    <row r="216" spans="1:5" s="123" customFormat="1" ht="18" customHeight="1">
      <c r="A216" s="116"/>
      <c r="B216" s="113" t="s">
        <v>336</v>
      </c>
      <c r="C216" s="121">
        <f>SUM(C217:C219)</f>
        <v>297899.7</v>
      </c>
      <c r="D216" s="121">
        <f>SUM(D217:D219)</f>
        <v>350809</v>
      </c>
      <c r="E216" s="122">
        <f t="shared" si="3"/>
        <v>117.76077652981857</v>
      </c>
    </row>
    <row r="217" spans="1:5" ht="18" customHeight="1">
      <c r="A217" s="116">
        <v>192</v>
      </c>
      <c r="B217" s="117" t="s">
        <v>337</v>
      </c>
      <c r="C217" s="118">
        <v>74.7</v>
      </c>
      <c r="D217" s="118">
        <v>195</v>
      </c>
      <c r="E217" s="119">
        <f t="shared" si="3"/>
        <v>261.04417670682733</v>
      </c>
    </row>
    <row r="218" spans="1:5" ht="24">
      <c r="A218" s="116">
        <v>193</v>
      </c>
      <c r="B218" s="117" t="s">
        <v>338</v>
      </c>
      <c r="C218" s="118">
        <v>291654</v>
      </c>
      <c r="D218" s="118">
        <v>344291</v>
      </c>
      <c r="E218" s="119">
        <f t="shared" si="3"/>
        <v>118.04775521679798</v>
      </c>
    </row>
    <row r="219" spans="1:5" ht="18" customHeight="1">
      <c r="A219" s="116">
        <v>194</v>
      </c>
      <c r="B219" s="117" t="s">
        <v>339</v>
      </c>
      <c r="C219" s="118">
        <v>6171</v>
      </c>
      <c r="D219" s="118">
        <v>6323</v>
      </c>
      <c r="E219" s="119">
        <f t="shared" si="3"/>
        <v>102.46313401393617</v>
      </c>
    </row>
    <row r="220" spans="1:4" s="125" customFormat="1" ht="18.75">
      <c r="A220" s="124"/>
      <c r="C220" s="126"/>
      <c r="D220" s="126"/>
    </row>
    <row r="221" spans="1:5" ht="18.75" customHeight="1">
      <c r="A221" s="11"/>
      <c r="B221" s="4"/>
      <c r="C221" s="158" t="s">
        <v>8</v>
      </c>
      <c r="D221" s="158"/>
      <c r="E221" s="158"/>
    </row>
    <row r="222" spans="1:5" ht="18.75" customHeight="1">
      <c r="A222" s="57" t="s">
        <v>340</v>
      </c>
      <c r="B222" s="13"/>
      <c r="C222" s="159" t="s">
        <v>9</v>
      </c>
      <c r="D222" s="159"/>
      <c r="E222" s="159"/>
    </row>
    <row r="223" spans="1:5" ht="18.75">
      <c r="A223" s="11"/>
      <c r="B223" s="4"/>
      <c r="C223" s="5"/>
      <c r="D223" s="3"/>
      <c r="E223" s="9"/>
    </row>
    <row r="224" spans="1:5" ht="18.75">
      <c r="A224" s="11"/>
      <c r="B224" s="4"/>
      <c r="C224" s="5"/>
      <c r="D224" s="14"/>
      <c r="E224" s="14"/>
    </row>
    <row r="225" spans="1:5" ht="18.75">
      <c r="A225" s="11"/>
      <c r="B225" s="4"/>
      <c r="C225" s="5"/>
      <c r="D225" s="14"/>
      <c r="E225" s="14"/>
    </row>
    <row r="226" spans="1:5" ht="18.75">
      <c r="A226" s="11"/>
      <c r="B226" s="4"/>
      <c r="C226" s="5"/>
      <c r="D226" s="14"/>
      <c r="E226" s="14"/>
    </row>
    <row r="227" spans="1:5" ht="18.75">
      <c r="A227" s="11"/>
      <c r="B227" s="4"/>
      <c r="C227" s="5"/>
      <c r="D227" s="14"/>
      <c r="E227" s="14"/>
    </row>
    <row r="228" spans="1:5" ht="18.75">
      <c r="A228" s="173" t="s">
        <v>341</v>
      </c>
      <c r="B228" s="173"/>
      <c r="C228" s="159" t="s">
        <v>10</v>
      </c>
      <c r="D228" s="159"/>
      <c r="E228" s="159"/>
    </row>
    <row r="229" ht="18.75">
      <c r="E229" s="3"/>
    </row>
    <row r="230" ht="18.75">
      <c r="E230" s="3"/>
    </row>
    <row r="231" ht="18.75">
      <c r="E231" s="3"/>
    </row>
    <row r="232" ht="18.75">
      <c r="E232" s="3"/>
    </row>
    <row r="233" ht="18.75">
      <c r="E233" s="3"/>
    </row>
    <row r="234" ht="18.75">
      <c r="E234" s="3"/>
    </row>
    <row r="235" ht="18.75">
      <c r="E235" s="3"/>
    </row>
    <row r="236" ht="18.75">
      <c r="E236" s="3"/>
    </row>
    <row r="237" ht="18.75">
      <c r="E237" s="3"/>
    </row>
    <row r="238" ht="18.75">
      <c r="E238" s="3"/>
    </row>
    <row r="239" ht="18.75">
      <c r="E239" s="3"/>
    </row>
    <row r="240" ht="18.75">
      <c r="E240" s="3"/>
    </row>
    <row r="241" ht="18.75">
      <c r="E241" s="3"/>
    </row>
    <row r="242" ht="18.75">
      <c r="E242" s="3"/>
    </row>
    <row r="243" ht="18.75">
      <c r="E243" s="3"/>
    </row>
    <row r="244" ht="18.75">
      <c r="E244" s="3"/>
    </row>
    <row r="245" ht="18.75">
      <c r="E245" s="3"/>
    </row>
    <row r="246" ht="18.75">
      <c r="E246" s="3"/>
    </row>
    <row r="247" ht="18.75">
      <c r="E247" s="3"/>
    </row>
    <row r="248" ht="18.75">
      <c r="E248" s="3"/>
    </row>
    <row r="249" ht="18.75">
      <c r="E249" s="3"/>
    </row>
    <row r="250" ht="18.75">
      <c r="E250" s="3"/>
    </row>
    <row r="251" ht="18.75">
      <c r="E251" s="3"/>
    </row>
    <row r="252" ht="18.75">
      <c r="E252" s="3"/>
    </row>
    <row r="253" ht="18.75">
      <c r="E253" s="3"/>
    </row>
    <row r="254" ht="18.75">
      <c r="E254" s="3"/>
    </row>
    <row r="255" ht="18.75">
      <c r="E255" s="3"/>
    </row>
    <row r="256" ht="18.75">
      <c r="E256" s="3"/>
    </row>
    <row r="257" ht="18.75">
      <c r="E257" s="3"/>
    </row>
    <row r="258" ht="18.75">
      <c r="E258" s="3"/>
    </row>
    <row r="259" ht="18.75">
      <c r="E259" s="3"/>
    </row>
    <row r="260" ht="18.75">
      <c r="E260" s="3"/>
    </row>
    <row r="261" ht="18.75">
      <c r="E261" s="3"/>
    </row>
    <row r="262" ht="18.75">
      <c r="E262" s="3"/>
    </row>
    <row r="263" ht="18.75">
      <c r="E263" s="3"/>
    </row>
    <row r="264" ht="18.75">
      <c r="E264" s="3"/>
    </row>
    <row r="265" ht="18.75">
      <c r="E265" s="3"/>
    </row>
    <row r="266" ht="18.75">
      <c r="E266" s="3"/>
    </row>
    <row r="267" ht="18.75">
      <c r="E267" s="3"/>
    </row>
    <row r="268" ht="18.75">
      <c r="E268" s="3"/>
    </row>
    <row r="269" ht="18.75">
      <c r="E269" s="3"/>
    </row>
    <row r="270" ht="18.75">
      <c r="E270" s="3"/>
    </row>
    <row r="271" ht="18.75">
      <c r="E271" s="3"/>
    </row>
    <row r="272" ht="18.75">
      <c r="E272" s="3"/>
    </row>
    <row r="273" ht="18.75">
      <c r="E273" s="3"/>
    </row>
    <row r="274" ht="18.75">
      <c r="E274" s="3"/>
    </row>
    <row r="275" ht="18.75">
      <c r="E275" s="3"/>
    </row>
    <row r="276" ht="18.75">
      <c r="E276" s="3"/>
    </row>
    <row r="277" ht="18.75">
      <c r="E277" s="3"/>
    </row>
    <row r="278" ht="18.75">
      <c r="E278" s="3"/>
    </row>
  </sheetData>
  <sheetProtection/>
  <mergeCells count="8">
    <mergeCell ref="A228:B228"/>
    <mergeCell ref="C228:E228"/>
    <mergeCell ref="B1:C1"/>
    <mergeCell ref="A3:E3"/>
    <mergeCell ref="B5:E5"/>
    <mergeCell ref="A7:A8"/>
    <mergeCell ref="C221:E221"/>
    <mergeCell ref="C222:E222"/>
  </mergeCells>
  <printOptions/>
  <pageMargins left="0.5" right="0"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1"/>
  </sheetPr>
  <dimension ref="A1:E278"/>
  <sheetViews>
    <sheetView zoomScalePageLayoutView="0" workbookViewId="0" topLeftCell="A1">
      <selection activeCell="F4" sqref="F4"/>
    </sheetView>
  </sheetViews>
  <sheetFormatPr defaultColWidth="8.88671875" defaultRowHeight="18.75"/>
  <cols>
    <col min="1" max="1" width="3.88671875" style="1" bestFit="1" customWidth="1"/>
    <col min="2" max="2" width="46.3359375" style="0" bestFit="1" customWidth="1"/>
    <col min="3" max="4" width="9.6640625" style="2" bestFit="1" customWidth="1"/>
    <col min="5" max="5" width="6.4453125" style="0" bestFit="1" customWidth="1"/>
  </cols>
  <sheetData>
    <row r="1" spans="2:3" ht="18.75">
      <c r="B1" s="154" t="s">
        <v>342</v>
      </c>
      <c r="C1" s="154"/>
    </row>
    <row r="3" spans="1:5" ht="45" customHeight="1">
      <c r="A3" s="169" t="s">
        <v>343</v>
      </c>
      <c r="B3" s="169"/>
      <c r="C3" s="169"/>
      <c r="D3" s="169"/>
      <c r="E3" s="169"/>
    </row>
    <row r="4" spans="1:5" ht="19.5" customHeight="1">
      <c r="A4" s="111"/>
      <c r="B4" s="111"/>
      <c r="C4" s="111"/>
      <c r="D4" s="111"/>
      <c r="E4" s="111"/>
    </row>
    <row r="5" spans="2:5" ht="19.5" customHeight="1" thickBot="1">
      <c r="B5" s="170" t="s">
        <v>123</v>
      </c>
      <c r="C5" s="170"/>
      <c r="D5" s="170"/>
      <c r="E5" s="170"/>
    </row>
    <row r="6" spans="1:5" ht="38.25">
      <c r="A6" s="112" t="s">
        <v>7</v>
      </c>
      <c r="B6" s="112" t="s">
        <v>124</v>
      </c>
      <c r="C6" s="112" t="s">
        <v>125</v>
      </c>
      <c r="D6" s="112" t="s">
        <v>126</v>
      </c>
      <c r="E6" s="112" t="s">
        <v>127</v>
      </c>
    </row>
    <row r="7" spans="1:5" ht="18" customHeight="1">
      <c r="A7" s="171"/>
      <c r="B7" s="113" t="s">
        <v>128</v>
      </c>
      <c r="C7" s="114">
        <f>C8+C18+C34+C36+C49+C70+C75+C79+C119+C139+C169+C181+C189+C191+C212+C216+C103</f>
        <v>24829468</v>
      </c>
      <c r="D7" s="114">
        <f>D8+D18+D34+D36+D49+D70+D75+D79+D119+D139+D169+D181+D189+D191+D212+D216+D103</f>
        <v>27229076</v>
      </c>
      <c r="E7" s="115">
        <f aca="true" t="shared" si="0" ref="E7:E70">D7/C7*100</f>
        <v>109.66435527333893</v>
      </c>
    </row>
    <row r="8" spans="1:5" ht="18" customHeight="1">
      <c r="A8" s="172"/>
      <c r="B8" s="113" t="s">
        <v>129</v>
      </c>
      <c r="C8" s="114">
        <f>SUM(C9:C17)</f>
        <v>101410</v>
      </c>
      <c r="D8" s="114">
        <f>SUM(D9:D17)</f>
        <v>121634</v>
      </c>
      <c r="E8" s="115">
        <f t="shared" si="0"/>
        <v>119.94280642934623</v>
      </c>
    </row>
    <row r="9" spans="1:5" ht="24">
      <c r="A9" s="116">
        <v>1</v>
      </c>
      <c r="B9" s="117" t="s">
        <v>130</v>
      </c>
      <c r="C9" s="118">
        <v>68248</v>
      </c>
      <c r="D9" s="118">
        <v>71644</v>
      </c>
      <c r="E9" s="119">
        <f t="shared" si="0"/>
        <v>104.97596999179464</v>
      </c>
    </row>
    <row r="10" spans="1:5" ht="18" customHeight="1">
      <c r="A10" s="116">
        <v>2</v>
      </c>
      <c r="B10" s="117" t="s">
        <v>131</v>
      </c>
      <c r="C10" s="118">
        <v>1027</v>
      </c>
      <c r="D10" s="118">
        <v>3640</v>
      </c>
      <c r="E10" s="119">
        <f t="shared" si="0"/>
        <v>354.4303797468354</v>
      </c>
    </row>
    <row r="11" spans="1:5" ht="18" customHeight="1">
      <c r="A11" s="116">
        <v>3</v>
      </c>
      <c r="B11" s="117" t="s">
        <v>132</v>
      </c>
      <c r="C11" s="118">
        <v>7928</v>
      </c>
      <c r="D11" s="118">
        <v>12053</v>
      </c>
      <c r="E11" s="119">
        <f t="shared" si="0"/>
        <v>152.03077699293644</v>
      </c>
    </row>
    <row r="12" spans="1:5" ht="18" customHeight="1">
      <c r="A12" s="116">
        <v>4</v>
      </c>
      <c r="B12" s="117" t="s">
        <v>133</v>
      </c>
      <c r="C12" s="118">
        <v>350</v>
      </c>
      <c r="D12" s="118">
        <v>1322</v>
      </c>
      <c r="E12" s="119">
        <f t="shared" si="0"/>
        <v>377.7142857142857</v>
      </c>
    </row>
    <row r="13" spans="1:5" ht="18" customHeight="1">
      <c r="A13" s="116">
        <v>5</v>
      </c>
      <c r="B13" s="117" t="s">
        <v>134</v>
      </c>
      <c r="C13" s="118">
        <v>970</v>
      </c>
      <c r="D13" s="118">
        <v>1014</v>
      </c>
      <c r="E13" s="119">
        <f t="shared" si="0"/>
        <v>104.53608247422682</v>
      </c>
    </row>
    <row r="14" spans="1:5" ht="18" customHeight="1">
      <c r="A14" s="116">
        <v>6</v>
      </c>
      <c r="B14" s="117" t="s">
        <v>135</v>
      </c>
      <c r="C14" s="118">
        <v>10511</v>
      </c>
      <c r="D14" s="118">
        <v>12411</v>
      </c>
      <c r="E14" s="119">
        <f t="shared" si="0"/>
        <v>118.07630101798117</v>
      </c>
    </row>
    <row r="15" spans="1:5" ht="18" customHeight="1">
      <c r="A15" s="116">
        <v>7</v>
      </c>
      <c r="B15" s="117" t="s">
        <v>136</v>
      </c>
      <c r="C15" s="118">
        <v>1628</v>
      </c>
      <c r="D15" s="118">
        <v>2676</v>
      </c>
      <c r="E15" s="119">
        <f t="shared" si="0"/>
        <v>164.37346437346437</v>
      </c>
    </row>
    <row r="16" spans="1:5" ht="18" customHeight="1">
      <c r="A16" s="116">
        <v>8</v>
      </c>
      <c r="B16" s="117" t="s">
        <v>137</v>
      </c>
      <c r="C16" s="118">
        <v>1668</v>
      </c>
      <c r="D16" s="118">
        <v>3352</v>
      </c>
      <c r="E16" s="119">
        <f t="shared" si="0"/>
        <v>200.95923261390885</v>
      </c>
    </row>
    <row r="17" spans="1:5" ht="18" customHeight="1">
      <c r="A17" s="116">
        <v>9</v>
      </c>
      <c r="B17" s="117" t="s">
        <v>138</v>
      </c>
      <c r="C17" s="118">
        <v>9080</v>
      </c>
      <c r="D17" s="118">
        <v>13522</v>
      </c>
      <c r="E17" s="119">
        <f t="shared" si="0"/>
        <v>148.92070484581498</v>
      </c>
    </row>
    <row r="18" spans="1:5" s="123" customFormat="1" ht="18" customHeight="1">
      <c r="A18" s="120"/>
      <c r="B18" s="113" t="s">
        <v>139</v>
      </c>
      <c r="C18" s="121">
        <f>SUM(C19:C33)</f>
        <v>7327797</v>
      </c>
      <c r="D18" s="121">
        <f>SUM(D19:D33)</f>
        <v>7756352</v>
      </c>
      <c r="E18" s="122">
        <f t="shared" si="0"/>
        <v>105.84834705437392</v>
      </c>
    </row>
    <row r="19" spans="1:5" ht="18" customHeight="1">
      <c r="A19" s="116">
        <v>10</v>
      </c>
      <c r="B19" s="117" t="s">
        <v>140</v>
      </c>
      <c r="C19" s="118">
        <v>130310</v>
      </c>
      <c r="D19" s="118">
        <v>132066</v>
      </c>
      <c r="E19" s="119">
        <f t="shared" si="0"/>
        <v>101.34755582840917</v>
      </c>
    </row>
    <row r="20" spans="1:5" ht="18" customHeight="1">
      <c r="A20" s="116">
        <v>11</v>
      </c>
      <c r="B20" s="117" t="s">
        <v>141</v>
      </c>
      <c r="C20" s="118">
        <v>351586</v>
      </c>
      <c r="D20" s="118">
        <v>367795</v>
      </c>
      <c r="E20" s="119">
        <f t="shared" si="0"/>
        <v>104.61025183027766</v>
      </c>
    </row>
    <row r="21" spans="1:5" ht="18" customHeight="1">
      <c r="A21" s="116">
        <v>12</v>
      </c>
      <c r="B21" s="117" t="s">
        <v>142</v>
      </c>
      <c r="C21" s="118">
        <v>314189</v>
      </c>
      <c r="D21" s="118">
        <v>418255</v>
      </c>
      <c r="E21" s="119">
        <f t="shared" si="0"/>
        <v>133.12210166492142</v>
      </c>
    </row>
    <row r="22" spans="1:5" ht="18" customHeight="1">
      <c r="A22" s="116">
        <v>13</v>
      </c>
      <c r="B22" s="117" t="s">
        <v>143</v>
      </c>
      <c r="C22" s="118">
        <v>711954</v>
      </c>
      <c r="D22" s="118">
        <v>803159</v>
      </c>
      <c r="E22" s="119">
        <f t="shared" si="0"/>
        <v>112.81051865710425</v>
      </c>
    </row>
    <row r="23" spans="1:5" ht="18" customHeight="1">
      <c r="A23" s="116">
        <v>14</v>
      </c>
      <c r="B23" s="117" t="s">
        <v>144</v>
      </c>
      <c r="C23" s="118">
        <v>750235</v>
      </c>
      <c r="D23" s="118">
        <v>769226</v>
      </c>
      <c r="E23" s="119">
        <f t="shared" si="0"/>
        <v>102.5313401800769</v>
      </c>
    </row>
    <row r="24" spans="1:5" ht="18" customHeight="1">
      <c r="A24" s="116">
        <v>15</v>
      </c>
      <c r="B24" s="117" t="s">
        <v>145</v>
      </c>
      <c r="C24" s="118">
        <v>998695</v>
      </c>
      <c r="D24" s="118">
        <v>980850</v>
      </c>
      <c r="E24" s="119">
        <f t="shared" si="0"/>
        <v>98.21316818448075</v>
      </c>
    </row>
    <row r="25" spans="1:5" ht="18" customHeight="1">
      <c r="A25" s="116">
        <v>16</v>
      </c>
      <c r="B25" s="117" t="s">
        <v>146</v>
      </c>
      <c r="C25" s="118">
        <v>423732</v>
      </c>
      <c r="D25" s="118">
        <v>404849</v>
      </c>
      <c r="E25" s="119">
        <f t="shared" si="0"/>
        <v>95.54364551178574</v>
      </c>
    </row>
    <row r="26" spans="1:5" ht="18" customHeight="1">
      <c r="A26" s="116">
        <v>17</v>
      </c>
      <c r="B26" s="117" t="s">
        <v>147</v>
      </c>
      <c r="C26" s="118">
        <v>1250963</v>
      </c>
      <c r="D26" s="118">
        <v>1440651</v>
      </c>
      <c r="E26" s="119">
        <f t="shared" si="0"/>
        <v>115.1633581488821</v>
      </c>
    </row>
    <row r="27" spans="1:5" ht="18" customHeight="1">
      <c r="A27" s="116">
        <v>18</v>
      </c>
      <c r="B27" s="117" t="s">
        <v>148</v>
      </c>
      <c r="C27" s="118">
        <v>180549</v>
      </c>
      <c r="D27" s="118">
        <v>237600</v>
      </c>
      <c r="E27" s="119">
        <f t="shared" si="0"/>
        <v>131.5986241962016</v>
      </c>
    </row>
    <row r="28" spans="1:5" ht="18" customHeight="1">
      <c r="A28" s="116">
        <v>19</v>
      </c>
      <c r="B28" s="117" t="s">
        <v>149</v>
      </c>
      <c r="C28" s="118">
        <v>1402427</v>
      </c>
      <c r="D28" s="118">
        <v>1392479</v>
      </c>
      <c r="E28" s="119">
        <f t="shared" si="0"/>
        <v>99.29065826599174</v>
      </c>
    </row>
    <row r="29" spans="1:5" ht="18" customHeight="1">
      <c r="A29" s="116">
        <v>20</v>
      </c>
      <c r="B29" s="117" t="s">
        <v>150</v>
      </c>
      <c r="C29" s="118">
        <v>62388</v>
      </c>
      <c r="D29" s="118">
        <v>72549</v>
      </c>
      <c r="E29" s="119">
        <f t="shared" si="0"/>
        <v>116.2867859203693</v>
      </c>
    </row>
    <row r="30" spans="1:5" ht="18" customHeight="1">
      <c r="A30" s="116">
        <v>21</v>
      </c>
      <c r="B30" s="117" t="s">
        <v>151</v>
      </c>
      <c r="C30" s="118">
        <v>199017</v>
      </c>
      <c r="D30" s="118">
        <v>214005</v>
      </c>
      <c r="E30" s="119">
        <f t="shared" si="0"/>
        <v>107.53101493842235</v>
      </c>
    </row>
    <row r="31" spans="1:5" ht="18" customHeight="1">
      <c r="A31" s="116">
        <v>22</v>
      </c>
      <c r="B31" s="117" t="s">
        <v>152</v>
      </c>
      <c r="C31" s="118">
        <v>81290</v>
      </c>
      <c r="D31" s="118">
        <v>79213</v>
      </c>
      <c r="E31" s="119">
        <f t="shared" si="0"/>
        <v>97.44495017837373</v>
      </c>
    </row>
    <row r="32" spans="1:5" ht="18" customHeight="1">
      <c r="A32" s="116">
        <v>23</v>
      </c>
      <c r="B32" s="117" t="s">
        <v>153</v>
      </c>
      <c r="C32" s="118">
        <v>465899</v>
      </c>
      <c r="D32" s="118">
        <v>440949</v>
      </c>
      <c r="E32" s="119">
        <f t="shared" si="0"/>
        <v>94.6447620621637</v>
      </c>
    </row>
    <row r="33" spans="1:5" ht="18" customHeight="1">
      <c r="A33" s="116">
        <v>24</v>
      </c>
      <c r="B33" s="117" t="s">
        <v>154</v>
      </c>
      <c r="C33" s="118">
        <v>4563</v>
      </c>
      <c r="D33" s="118">
        <v>2706</v>
      </c>
      <c r="E33" s="119">
        <f t="shared" si="0"/>
        <v>59.30309007232084</v>
      </c>
    </row>
    <row r="34" spans="1:5" s="123" customFormat="1" ht="18" customHeight="1">
      <c r="A34" s="120"/>
      <c r="B34" s="113" t="s">
        <v>155</v>
      </c>
      <c r="C34" s="121">
        <f>C35</f>
        <v>416242</v>
      </c>
      <c r="D34" s="121">
        <f>D35</f>
        <v>424521</v>
      </c>
      <c r="E34" s="122">
        <f t="shared" si="0"/>
        <v>101.9889871757295</v>
      </c>
    </row>
    <row r="35" spans="1:5" ht="18" customHeight="1">
      <c r="A35" s="116">
        <v>25</v>
      </c>
      <c r="B35" s="117" t="s">
        <v>156</v>
      </c>
      <c r="C35" s="118">
        <v>416242</v>
      </c>
      <c r="D35" s="118">
        <v>424521</v>
      </c>
      <c r="E35" s="119">
        <f t="shared" si="0"/>
        <v>101.9889871757295</v>
      </c>
    </row>
    <row r="36" spans="1:5" s="123" customFormat="1" ht="18" customHeight="1">
      <c r="A36" s="120"/>
      <c r="B36" s="113" t="s">
        <v>157</v>
      </c>
      <c r="C36" s="121">
        <f>SUM(C37:C48)</f>
        <v>3372642</v>
      </c>
      <c r="D36" s="121">
        <f>SUM(D37:D48)</f>
        <v>3702516</v>
      </c>
      <c r="E36" s="122">
        <f t="shared" si="0"/>
        <v>109.78087801788628</v>
      </c>
    </row>
    <row r="37" spans="1:5" ht="18" customHeight="1">
      <c r="A37" s="116">
        <v>26</v>
      </c>
      <c r="B37" s="117" t="s">
        <v>158</v>
      </c>
      <c r="C37" s="118">
        <v>538812</v>
      </c>
      <c r="D37" s="118">
        <v>575048</v>
      </c>
      <c r="E37" s="119">
        <f t="shared" si="0"/>
        <v>106.72516573498734</v>
      </c>
    </row>
    <row r="38" spans="1:5" ht="18" customHeight="1">
      <c r="A38" s="116">
        <v>27</v>
      </c>
      <c r="B38" s="117" t="s">
        <v>159</v>
      </c>
      <c r="C38" s="118">
        <v>1674141</v>
      </c>
      <c r="D38" s="118">
        <v>1889002</v>
      </c>
      <c r="E38" s="119">
        <f t="shared" si="0"/>
        <v>112.83410417641046</v>
      </c>
    </row>
    <row r="39" spans="1:5" ht="18" customHeight="1">
      <c r="A39" s="116">
        <v>28</v>
      </c>
      <c r="B39" s="117" t="s">
        <v>160</v>
      </c>
      <c r="C39" s="118">
        <v>10905</v>
      </c>
      <c r="D39" s="118">
        <v>11282</v>
      </c>
      <c r="E39" s="119">
        <f t="shared" si="0"/>
        <v>103.45712975699219</v>
      </c>
    </row>
    <row r="40" spans="1:5" ht="18" customHeight="1">
      <c r="A40" s="116">
        <v>29</v>
      </c>
      <c r="B40" s="117" t="s">
        <v>161</v>
      </c>
      <c r="C40" s="118">
        <v>133906</v>
      </c>
      <c r="D40" s="118">
        <v>143420</v>
      </c>
      <c r="E40" s="119">
        <f t="shared" si="0"/>
        <v>107.10498409331919</v>
      </c>
    </row>
    <row r="41" spans="1:5" ht="18" customHeight="1">
      <c r="A41" s="116">
        <v>30</v>
      </c>
      <c r="B41" s="117" t="s">
        <v>162</v>
      </c>
      <c r="C41" s="118">
        <v>75309</v>
      </c>
      <c r="D41" s="118">
        <v>76490</v>
      </c>
      <c r="E41" s="119">
        <f t="shared" si="0"/>
        <v>101.56820565935014</v>
      </c>
    </row>
    <row r="42" spans="1:5" ht="18" customHeight="1">
      <c r="A42" s="116">
        <v>31</v>
      </c>
      <c r="B42" s="117" t="s">
        <v>163</v>
      </c>
      <c r="C42" s="118">
        <v>58124</v>
      </c>
      <c r="D42" s="118">
        <v>59499</v>
      </c>
      <c r="E42" s="119">
        <f t="shared" si="0"/>
        <v>102.36563209689629</v>
      </c>
    </row>
    <row r="43" spans="1:5" ht="18" customHeight="1">
      <c r="A43" s="116">
        <v>32</v>
      </c>
      <c r="B43" s="117" t="s">
        <v>164</v>
      </c>
      <c r="C43" s="118">
        <v>216225</v>
      </c>
      <c r="D43" s="118">
        <v>236100</v>
      </c>
      <c r="E43" s="119">
        <f t="shared" si="0"/>
        <v>109.1918140825529</v>
      </c>
    </row>
    <row r="44" spans="1:5" ht="18" customHeight="1">
      <c r="A44" s="116">
        <v>33</v>
      </c>
      <c r="B44" s="117" t="s">
        <v>165</v>
      </c>
      <c r="C44" s="118">
        <v>3639</v>
      </c>
      <c r="D44" s="118">
        <v>4326</v>
      </c>
      <c r="E44" s="119">
        <f t="shared" si="0"/>
        <v>118.878812860676</v>
      </c>
    </row>
    <row r="45" spans="1:5" ht="18" customHeight="1">
      <c r="A45" s="116">
        <v>34</v>
      </c>
      <c r="B45" s="117" t="s">
        <v>166</v>
      </c>
      <c r="C45" s="118">
        <v>529470</v>
      </c>
      <c r="D45" s="118">
        <v>568930</v>
      </c>
      <c r="E45" s="119">
        <f t="shared" si="0"/>
        <v>107.45273575462255</v>
      </c>
    </row>
    <row r="46" spans="1:5" ht="18" customHeight="1">
      <c r="A46" s="116">
        <v>35</v>
      </c>
      <c r="B46" s="117" t="s">
        <v>167</v>
      </c>
      <c r="C46" s="118">
        <v>15036</v>
      </c>
      <c r="D46" s="118">
        <v>14861</v>
      </c>
      <c r="E46" s="119">
        <f t="shared" si="0"/>
        <v>98.83612662942272</v>
      </c>
    </row>
    <row r="47" spans="1:5" ht="18" customHeight="1">
      <c r="A47" s="116">
        <v>36</v>
      </c>
      <c r="B47" s="117" t="s">
        <v>168</v>
      </c>
      <c r="C47" s="118">
        <v>116234</v>
      </c>
      <c r="D47" s="118">
        <v>122765</v>
      </c>
      <c r="E47" s="119">
        <f t="shared" si="0"/>
        <v>105.61883786155515</v>
      </c>
    </row>
    <row r="48" spans="1:5" ht="18" customHeight="1">
      <c r="A48" s="116">
        <v>37</v>
      </c>
      <c r="B48" s="117" t="s">
        <v>169</v>
      </c>
      <c r="C48" s="118">
        <v>841</v>
      </c>
      <c r="D48" s="118">
        <v>793</v>
      </c>
      <c r="E48" s="119">
        <f t="shared" si="0"/>
        <v>94.29250891795482</v>
      </c>
    </row>
    <row r="49" spans="1:5" s="123" customFormat="1" ht="18" customHeight="1">
      <c r="A49" s="116"/>
      <c r="B49" s="113" t="s">
        <v>170</v>
      </c>
      <c r="C49" s="121">
        <f>SUM(C50:C69)</f>
        <v>1061718</v>
      </c>
      <c r="D49" s="121">
        <f>SUM(D50:D69)</f>
        <v>1200366</v>
      </c>
      <c r="E49" s="122">
        <f t="shared" si="0"/>
        <v>113.058834831848</v>
      </c>
    </row>
    <row r="50" spans="1:5" ht="18" customHeight="1">
      <c r="A50" s="116">
        <v>38</v>
      </c>
      <c r="B50" s="117" t="s">
        <v>171</v>
      </c>
      <c r="C50" s="118">
        <v>31439</v>
      </c>
      <c r="D50" s="118">
        <v>24571</v>
      </c>
      <c r="E50" s="119">
        <f t="shared" si="0"/>
        <v>78.15452145424473</v>
      </c>
    </row>
    <row r="51" spans="1:5" ht="18" customHeight="1">
      <c r="A51" s="116">
        <v>39</v>
      </c>
      <c r="B51" s="117" t="s">
        <v>172</v>
      </c>
      <c r="C51" s="118">
        <v>7783</v>
      </c>
      <c r="D51" s="118">
        <v>8084</v>
      </c>
      <c r="E51" s="119">
        <f t="shared" si="0"/>
        <v>103.86740331491713</v>
      </c>
    </row>
    <row r="52" spans="1:5" ht="18" customHeight="1">
      <c r="A52" s="116">
        <v>40</v>
      </c>
      <c r="B52" s="117" t="s">
        <v>173</v>
      </c>
      <c r="C52" s="118">
        <v>33478</v>
      </c>
      <c r="D52" s="118">
        <v>44733</v>
      </c>
      <c r="E52" s="119">
        <f t="shared" si="0"/>
        <v>133.61909313579068</v>
      </c>
    </row>
    <row r="53" spans="1:5" ht="18" customHeight="1">
      <c r="A53" s="116">
        <v>41</v>
      </c>
      <c r="B53" s="117" t="s">
        <v>174</v>
      </c>
      <c r="C53" s="118">
        <v>112598</v>
      </c>
      <c r="D53" s="118">
        <v>93351</v>
      </c>
      <c r="E53" s="119">
        <f t="shared" si="0"/>
        <v>82.90644594042523</v>
      </c>
    </row>
    <row r="54" spans="1:5" ht="18" customHeight="1">
      <c r="A54" s="116">
        <v>42</v>
      </c>
      <c r="B54" s="117" t="s">
        <v>175</v>
      </c>
      <c r="C54" s="118">
        <v>61293</v>
      </c>
      <c r="D54" s="118">
        <v>93782</v>
      </c>
      <c r="E54" s="119">
        <f t="shared" si="0"/>
        <v>153.00605289347885</v>
      </c>
    </row>
    <row r="55" spans="1:5" ht="18" customHeight="1">
      <c r="A55" s="116">
        <v>43</v>
      </c>
      <c r="B55" s="117" t="s">
        <v>176</v>
      </c>
      <c r="C55" s="118">
        <v>22938</v>
      </c>
      <c r="D55" s="118">
        <v>17493</v>
      </c>
      <c r="E55" s="119">
        <f t="shared" si="0"/>
        <v>76.26209782893017</v>
      </c>
    </row>
    <row r="56" spans="1:5" ht="18" customHeight="1">
      <c r="A56" s="116">
        <v>44</v>
      </c>
      <c r="B56" s="117" t="s">
        <v>177</v>
      </c>
      <c r="C56" s="118">
        <v>9953</v>
      </c>
      <c r="D56" s="118">
        <v>12017</v>
      </c>
      <c r="E56" s="119">
        <f t="shared" si="0"/>
        <v>120.73746609062594</v>
      </c>
    </row>
    <row r="57" spans="1:5" ht="18" customHeight="1">
      <c r="A57" s="116">
        <v>45</v>
      </c>
      <c r="B57" s="117" t="s">
        <v>178</v>
      </c>
      <c r="C57" s="118">
        <v>53739</v>
      </c>
      <c r="D57" s="118">
        <v>46457</v>
      </c>
      <c r="E57" s="119">
        <f t="shared" si="0"/>
        <v>86.44931986080873</v>
      </c>
    </row>
    <row r="58" spans="1:5" ht="18" customHeight="1">
      <c r="A58" s="116">
        <v>46</v>
      </c>
      <c r="B58" s="117" t="s">
        <v>179</v>
      </c>
      <c r="C58" s="118">
        <v>19796</v>
      </c>
      <c r="D58" s="118">
        <v>20596</v>
      </c>
      <c r="E58" s="119">
        <f t="shared" si="0"/>
        <v>104.04122044857547</v>
      </c>
    </row>
    <row r="59" spans="1:5" ht="18" customHeight="1">
      <c r="A59" s="116">
        <v>47</v>
      </c>
      <c r="B59" s="117" t="s">
        <v>180</v>
      </c>
      <c r="C59" s="118">
        <v>56369</v>
      </c>
      <c r="D59" s="118">
        <v>56218</v>
      </c>
      <c r="E59" s="119">
        <f t="shared" si="0"/>
        <v>99.73212226578438</v>
      </c>
    </row>
    <row r="60" spans="1:5" ht="18" customHeight="1">
      <c r="A60" s="116">
        <v>48</v>
      </c>
      <c r="B60" s="117" t="s">
        <v>181</v>
      </c>
      <c r="C60" s="118">
        <v>24226</v>
      </c>
      <c r="D60" s="118">
        <v>36867</v>
      </c>
      <c r="E60" s="119">
        <f t="shared" si="0"/>
        <v>152.17947659539337</v>
      </c>
    </row>
    <row r="61" spans="1:5" ht="18" customHeight="1">
      <c r="A61" s="116">
        <v>49</v>
      </c>
      <c r="B61" s="117" t="s">
        <v>182</v>
      </c>
      <c r="C61" s="118">
        <v>18474</v>
      </c>
      <c r="D61" s="118">
        <v>17015</v>
      </c>
      <c r="E61" s="119">
        <f t="shared" si="0"/>
        <v>92.10241420374581</v>
      </c>
    </row>
    <row r="62" spans="1:5" ht="18" customHeight="1">
      <c r="A62" s="116">
        <v>50</v>
      </c>
      <c r="B62" s="117" t="s">
        <v>183</v>
      </c>
      <c r="C62" s="118">
        <v>8848</v>
      </c>
      <c r="D62" s="118">
        <v>10166</v>
      </c>
      <c r="E62" s="119">
        <f t="shared" si="0"/>
        <v>114.89602169981916</v>
      </c>
    </row>
    <row r="63" spans="1:5" ht="18" customHeight="1">
      <c r="A63" s="116">
        <v>51</v>
      </c>
      <c r="B63" s="117" t="s">
        <v>184</v>
      </c>
      <c r="C63" s="118">
        <v>204660</v>
      </c>
      <c r="D63" s="118">
        <v>280906</v>
      </c>
      <c r="E63" s="119">
        <f t="shared" si="0"/>
        <v>137.25495944493306</v>
      </c>
    </row>
    <row r="64" spans="1:5" ht="18" customHeight="1">
      <c r="A64" s="116">
        <v>52</v>
      </c>
      <c r="B64" s="117" t="s">
        <v>185</v>
      </c>
      <c r="C64" s="118">
        <v>93569</v>
      </c>
      <c r="D64" s="118">
        <v>91591</v>
      </c>
      <c r="E64" s="119">
        <f t="shared" si="0"/>
        <v>97.88605200440317</v>
      </c>
    </row>
    <row r="65" spans="1:5" ht="18" customHeight="1">
      <c r="A65" s="116">
        <v>53</v>
      </c>
      <c r="B65" s="117" t="s">
        <v>186</v>
      </c>
      <c r="C65" s="118">
        <v>63362</v>
      </c>
      <c r="D65" s="118">
        <v>65895</v>
      </c>
      <c r="E65" s="119">
        <f t="shared" si="0"/>
        <v>103.99766421514471</v>
      </c>
    </row>
    <row r="66" spans="1:5" ht="18" customHeight="1">
      <c r="A66" s="116">
        <v>54</v>
      </c>
      <c r="B66" s="117" t="s">
        <v>187</v>
      </c>
      <c r="C66" s="118">
        <v>41113</v>
      </c>
      <c r="D66" s="118">
        <v>33129</v>
      </c>
      <c r="E66" s="119">
        <f t="shared" si="0"/>
        <v>80.58035171356993</v>
      </c>
    </row>
    <row r="67" spans="1:5" ht="18" customHeight="1">
      <c r="A67" s="116">
        <v>55</v>
      </c>
      <c r="B67" s="117" t="s">
        <v>188</v>
      </c>
      <c r="C67" s="118">
        <v>15758</v>
      </c>
      <c r="D67" s="118">
        <v>18333</v>
      </c>
      <c r="E67" s="119">
        <f t="shared" si="0"/>
        <v>116.34090620637136</v>
      </c>
    </row>
    <row r="68" spans="1:5" ht="18" customHeight="1">
      <c r="A68" s="116">
        <v>56</v>
      </c>
      <c r="B68" s="117" t="s">
        <v>189</v>
      </c>
      <c r="C68" s="118">
        <v>126268</v>
      </c>
      <c r="D68" s="118">
        <v>163650</v>
      </c>
      <c r="E68" s="119">
        <f t="shared" si="0"/>
        <v>129.605283999113</v>
      </c>
    </row>
    <row r="69" spans="1:5" ht="18" customHeight="1">
      <c r="A69" s="116">
        <v>57</v>
      </c>
      <c r="B69" s="117" t="s">
        <v>190</v>
      </c>
      <c r="C69" s="118">
        <v>56054</v>
      </c>
      <c r="D69" s="118">
        <v>65512</v>
      </c>
      <c r="E69" s="119">
        <f t="shared" si="0"/>
        <v>116.87301530666856</v>
      </c>
    </row>
    <row r="70" spans="1:5" s="123" customFormat="1" ht="18" customHeight="1">
      <c r="A70" s="116"/>
      <c r="B70" s="113" t="s">
        <v>191</v>
      </c>
      <c r="C70" s="121">
        <f>SUM(C71:C74)</f>
        <v>2187804</v>
      </c>
      <c r="D70" s="121">
        <f>SUM(D71:D74)</f>
        <v>2650008</v>
      </c>
      <c r="E70" s="122">
        <f t="shared" si="0"/>
        <v>121.12638974972162</v>
      </c>
    </row>
    <row r="71" spans="1:5" ht="18" customHeight="1">
      <c r="A71" s="116">
        <v>58</v>
      </c>
      <c r="B71" s="117" t="s">
        <v>192</v>
      </c>
      <c r="C71" s="118">
        <v>34060</v>
      </c>
      <c r="D71" s="118">
        <v>57829</v>
      </c>
      <c r="E71" s="119">
        <f aca="true" t="shared" si="1" ref="E71:E134">D71/C71*100</f>
        <v>169.78567234292424</v>
      </c>
    </row>
    <row r="72" spans="1:5" ht="18" customHeight="1">
      <c r="A72" s="116">
        <v>59</v>
      </c>
      <c r="B72" s="117" t="s">
        <v>193</v>
      </c>
      <c r="C72" s="118">
        <v>67603</v>
      </c>
      <c r="D72" s="118">
        <v>150096</v>
      </c>
      <c r="E72" s="119">
        <f t="shared" si="1"/>
        <v>222.0256497492715</v>
      </c>
    </row>
    <row r="73" spans="1:5" ht="18" customHeight="1">
      <c r="A73" s="116">
        <v>60</v>
      </c>
      <c r="B73" s="117" t="s">
        <v>194</v>
      </c>
      <c r="C73" s="118">
        <v>1450602</v>
      </c>
      <c r="D73" s="118">
        <v>1637434</v>
      </c>
      <c r="E73" s="119">
        <f t="shared" si="1"/>
        <v>112.87961825504169</v>
      </c>
    </row>
    <row r="74" spans="1:5" ht="18" customHeight="1">
      <c r="A74" s="116">
        <v>61</v>
      </c>
      <c r="B74" s="117" t="s">
        <v>195</v>
      </c>
      <c r="C74" s="118">
        <v>635539</v>
      </c>
      <c r="D74" s="118">
        <v>804649</v>
      </c>
      <c r="E74" s="119">
        <f t="shared" si="1"/>
        <v>126.6089099174087</v>
      </c>
    </row>
    <row r="75" spans="1:5" s="123" customFormat="1" ht="18" customHeight="1">
      <c r="A75" s="116"/>
      <c r="B75" s="113" t="s">
        <v>196</v>
      </c>
      <c r="C75" s="121">
        <f>C76+C77+C78</f>
        <v>174814</v>
      </c>
      <c r="D75" s="121">
        <f>D76+D77+D78</f>
        <v>177932</v>
      </c>
      <c r="E75" s="122">
        <f t="shared" si="1"/>
        <v>101.78361000835174</v>
      </c>
    </row>
    <row r="76" spans="1:5" ht="18" customHeight="1">
      <c r="A76" s="116">
        <v>62</v>
      </c>
      <c r="B76" s="117" t="s">
        <v>197</v>
      </c>
      <c r="C76" s="118">
        <v>46601</v>
      </c>
      <c r="D76" s="118">
        <v>43585</v>
      </c>
      <c r="E76" s="119">
        <f t="shared" si="1"/>
        <v>93.5280358790584</v>
      </c>
    </row>
    <row r="77" spans="1:5" ht="24">
      <c r="A77" s="116">
        <v>63</v>
      </c>
      <c r="B77" s="117" t="s">
        <v>198</v>
      </c>
      <c r="C77" s="118">
        <v>128119</v>
      </c>
      <c r="D77" s="118">
        <v>134239</v>
      </c>
      <c r="E77" s="119">
        <f t="shared" si="1"/>
        <v>104.77680906032674</v>
      </c>
    </row>
    <row r="78" spans="1:5" ht="18" customHeight="1">
      <c r="A78" s="116">
        <v>64</v>
      </c>
      <c r="B78" s="117" t="s">
        <v>199</v>
      </c>
      <c r="C78" s="118">
        <v>94</v>
      </c>
      <c r="D78" s="118">
        <v>108</v>
      </c>
      <c r="E78" s="119">
        <f t="shared" si="1"/>
        <v>114.89361702127661</v>
      </c>
    </row>
    <row r="79" spans="1:5" s="123" customFormat="1" ht="18" customHeight="1">
      <c r="A79" s="116"/>
      <c r="B79" s="113" t="s">
        <v>200</v>
      </c>
      <c r="C79" s="121">
        <f>SUM(C80:C102)</f>
        <v>1929296</v>
      </c>
      <c r="D79" s="121">
        <f>SUM(D80:D102)</f>
        <v>2079197</v>
      </c>
      <c r="E79" s="122">
        <f t="shared" si="1"/>
        <v>107.76972532986126</v>
      </c>
    </row>
    <row r="80" spans="1:5" ht="18" customHeight="1">
      <c r="A80" s="116">
        <v>65</v>
      </c>
      <c r="B80" s="117" t="s">
        <v>201</v>
      </c>
      <c r="C80" s="118">
        <v>254010</v>
      </c>
      <c r="D80" s="118">
        <v>261416</v>
      </c>
      <c r="E80" s="119">
        <f t="shared" si="1"/>
        <v>102.91563324278572</v>
      </c>
    </row>
    <row r="81" spans="1:5" ht="18" customHeight="1">
      <c r="A81" s="116">
        <v>66</v>
      </c>
      <c r="B81" s="117" t="s">
        <v>202</v>
      </c>
      <c r="C81" s="118">
        <v>301853</v>
      </c>
      <c r="D81" s="118">
        <v>340917</v>
      </c>
      <c r="E81" s="119">
        <f t="shared" si="1"/>
        <v>112.9413986278089</v>
      </c>
    </row>
    <row r="82" spans="1:5" ht="18" customHeight="1">
      <c r="A82" s="116">
        <v>67</v>
      </c>
      <c r="B82" s="117" t="s">
        <v>203</v>
      </c>
      <c r="C82" s="118">
        <v>525710</v>
      </c>
      <c r="D82" s="118">
        <v>521489</v>
      </c>
      <c r="E82" s="119">
        <f t="shared" si="1"/>
        <v>99.19708584580853</v>
      </c>
    </row>
    <row r="83" spans="1:5" ht="18" customHeight="1">
      <c r="A83" s="116">
        <v>68</v>
      </c>
      <c r="B83" s="117" t="s">
        <v>204</v>
      </c>
      <c r="C83" s="118">
        <v>8960</v>
      </c>
      <c r="D83" s="118">
        <v>9556</v>
      </c>
      <c r="E83" s="119">
        <f t="shared" si="1"/>
        <v>106.65178571428571</v>
      </c>
    </row>
    <row r="84" spans="1:5" ht="18.75">
      <c r="A84" s="116">
        <v>69</v>
      </c>
      <c r="B84" s="117" t="s">
        <v>205</v>
      </c>
      <c r="C84" s="118">
        <v>18281</v>
      </c>
      <c r="D84" s="118">
        <v>31699</v>
      </c>
      <c r="E84" s="119">
        <f t="shared" si="1"/>
        <v>173.39861057929</v>
      </c>
    </row>
    <row r="85" spans="1:5" ht="18" customHeight="1">
      <c r="A85" s="116">
        <v>70</v>
      </c>
      <c r="B85" s="117" t="s">
        <v>206</v>
      </c>
      <c r="C85" s="118">
        <v>49311</v>
      </c>
      <c r="D85" s="118">
        <v>51159</v>
      </c>
      <c r="E85" s="119">
        <f t="shared" si="1"/>
        <v>103.74764251384072</v>
      </c>
    </row>
    <row r="86" spans="1:5" ht="18" customHeight="1">
      <c r="A86" s="116">
        <v>71</v>
      </c>
      <c r="B86" s="117" t="s">
        <v>207</v>
      </c>
      <c r="C86" s="118">
        <v>58973</v>
      </c>
      <c r="D86" s="118">
        <v>76928</v>
      </c>
      <c r="E86" s="119">
        <f t="shared" si="1"/>
        <v>130.4461363674902</v>
      </c>
    </row>
    <row r="87" spans="1:5" ht="18" customHeight="1">
      <c r="A87" s="116">
        <v>72</v>
      </c>
      <c r="B87" s="117" t="s">
        <v>208</v>
      </c>
      <c r="C87" s="118">
        <v>33774</v>
      </c>
      <c r="D87" s="118">
        <v>36515</v>
      </c>
      <c r="E87" s="119">
        <f t="shared" si="1"/>
        <v>108.11571030970568</v>
      </c>
    </row>
    <row r="88" spans="1:5" ht="18" customHeight="1">
      <c r="A88" s="116">
        <v>73</v>
      </c>
      <c r="B88" s="117" t="s">
        <v>209</v>
      </c>
      <c r="C88" s="118">
        <v>29973</v>
      </c>
      <c r="D88" s="118">
        <v>30516</v>
      </c>
      <c r="E88" s="119">
        <f t="shared" si="1"/>
        <v>101.81163046742068</v>
      </c>
    </row>
    <row r="89" spans="1:5" ht="18" customHeight="1">
      <c r="A89" s="116">
        <v>74</v>
      </c>
      <c r="B89" s="117" t="s">
        <v>210</v>
      </c>
      <c r="C89" s="118">
        <v>29574</v>
      </c>
      <c r="D89" s="118">
        <v>33695</v>
      </c>
      <c r="E89" s="119">
        <f t="shared" si="1"/>
        <v>113.93453709339285</v>
      </c>
    </row>
    <row r="90" spans="1:5" ht="18" customHeight="1">
      <c r="A90" s="116">
        <v>75</v>
      </c>
      <c r="B90" s="117" t="s">
        <v>211</v>
      </c>
      <c r="C90" s="118">
        <v>14101</v>
      </c>
      <c r="D90" s="118">
        <v>14052</v>
      </c>
      <c r="E90" s="119">
        <f t="shared" si="1"/>
        <v>99.65250691440323</v>
      </c>
    </row>
    <row r="91" spans="1:5" ht="18" customHeight="1">
      <c r="A91" s="116">
        <v>76</v>
      </c>
      <c r="B91" s="117" t="s">
        <v>212</v>
      </c>
      <c r="C91" s="118">
        <v>24534</v>
      </c>
      <c r="D91" s="118">
        <v>29445</v>
      </c>
      <c r="E91" s="119">
        <f t="shared" si="1"/>
        <v>120.01711910002446</v>
      </c>
    </row>
    <row r="92" spans="1:5" ht="18" customHeight="1">
      <c r="A92" s="116">
        <v>77</v>
      </c>
      <c r="B92" s="117" t="s">
        <v>213</v>
      </c>
      <c r="C92" s="118">
        <v>139387</v>
      </c>
      <c r="D92" s="118">
        <v>152367</v>
      </c>
      <c r="E92" s="119">
        <f t="shared" si="1"/>
        <v>109.3122027161787</v>
      </c>
    </row>
    <row r="93" spans="1:5" ht="18" customHeight="1">
      <c r="A93" s="116">
        <v>78</v>
      </c>
      <c r="B93" s="117" t="s">
        <v>214</v>
      </c>
      <c r="C93" s="118">
        <v>48222</v>
      </c>
      <c r="D93" s="118">
        <v>46717</v>
      </c>
      <c r="E93" s="119">
        <f t="shared" si="1"/>
        <v>96.87901787565842</v>
      </c>
    </row>
    <row r="94" spans="1:5" ht="18" customHeight="1">
      <c r="A94" s="116">
        <v>79</v>
      </c>
      <c r="B94" s="117" t="s">
        <v>215</v>
      </c>
      <c r="C94" s="118">
        <v>3523</v>
      </c>
      <c r="D94" s="118">
        <v>2654</v>
      </c>
      <c r="E94" s="119">
        <f t="shared" si="1"/>
        <v>75.3335225659949</v>
      </c>
    </row>
    <row r="95" spans="1:5" ht="18" customHeight="1">
      <c r="A95" s="116">
        <v>80</v>
      </c>
      <c r="B95" s="117" t="s">
        <v>216</v>
      </c>
      <c r="C95" s="118">
        <v>66196</v>
      </c>
      <c r="D95" s="118">
        <v>89405</v>
      </c>
      <c r="E95" s="119">
        <f t="shared" si="1"/>
        <v>135.0610308779987</v>
      </c>
    </row>
    <row r="96" spans="1:5" ht="18" customHeight="1">
      <c r="A96" s="116">
        <v>81</v>
      </c>
      <c r="B96" s="117" t="s">
        <v>217</v>
      </c>
      <c r="C96" s="118">
        <v>55762</v>
      </c>
      <c r="D96" s="118">
        <v>44876</v>
      </c>
      <c r="E96" s="119">
        <f t="shared" si="1"/>
        <v>80.47774470069223</v>
      </c>
    </row>
    <row r="97" spans="1:5" ht="18" customHeight="1">
      <c r="A97" s="116">
        <v>82</v>
      </c>
      <c r="B97" s="117" t="s">
        <v>218</v>
      </c>
      <c r="C97" s="118">
        <v>82551</v>
      </c>
      <c r="D97" s="118">
        <v>85068</v>
      </c>
      <c r="E97" s="119">
        <f t="shared" si="1"/>
        <v>103.04902423956099</v>
      </c>
    </row>
    <row r="98" spans="1:5" ht="18" customHeight="1">
      <c r="A98" s="116">
        <v>83</v>
      </c>
      <c r="B98" s="117" t="s">
        <v>219</v>
      </c>
      <c r="C98" s="118">
        <v>28176</v>
      </c>
      <c r="D98" s="118">
        <v>23716</v>
      </c>
      <c r="E98" s="119">
        <f t="shared" si="1"/>
        <v>84.1709256104486</v>
      </c>
    </row>
    <row r="99" spans="1:5" ht="18" customHeight="1">
      <c r="A99" s="116">
        <v>84</v>
      </c>
      <c r="B99" s="117" t="s">
        <v>220</v>
      </c>
      <c r="C99" s="118">
        <v>13765</v>
      </c>
      <c r="D99" s="118">
        <v>13291</v>
      </c>
      <c r="E99" s="119">
        <f t="shared" si="1"/>
        <v>96.55648383581547</v>
      </c>
    </row>
    <row r="100" spans="1:5" ht="18" customHeight="1">
      <c r="A100" s="116">
        <v>85</v>
      </c>
      <c r="B100" s="117" t="s">
        <v>221</v>
      </c>
      <c r="C100" s="118">
        <v>44253</v>
      </c>
      <c r="D100" s="118">
        <v>52128</v>
      </c>
      <c r="E100" s="119">
        <f t="shared" si="1"/>
        <v>117.79540370144397</v>
      </c>
    </row>
    <row r="101" spans="1:5" ht="18" customHeight="1">
      <c r="A101" s="116">
        <v>86</v>
      </c>
      <c r="B101" s="117" t="s">
        <v>222</v>
      </c>
      <c r="C101" s="118">
        <v>84890</v>
      </c>
      <c r="D101" s="118">
        <v>113185</v>
      </c>
      <c r="E101" s="119">
        <f t="shared" si="1"/>
        <v>133.33137000824598</v>
      </c>
    </row>
    <row r="102" spans="1:5" ht="18" customHeight="1">
      <c r="A102" s="116">
        <v>87</v>
      </c>
      <c r="B102" s="117" t="s">
        <v>223</v>
      </c>
      <c r="C102" s="118">
        <v>13517</v>
      </c>
      <c r="D102" s="118">
        <v>18403</v>
      </c>
      <c r="E102" s="119">
        <f t="shared" si="1"/>
        <v>136.14707405489384</v>
      </c>
    </row>
    <row r="103" spans="1:5" s="123" customFormat="1" ht="18" customHeight="1">
      <c r="A103" s="116"/>
      <c r="B103" s="113" t="s">
        <v>224</v>
      </c>
      <c r="C103" s="121">
        <f>SUM(C104:C118)</f>
        <v>1178550</v>
      </c>
      <c r="D103" s="121">
        <f>SUM(D104:D118)</f>
        <v>1268214</v>
      </c>
      <c r="E103" s="122">
        <f t="shared" si="1"/>
        <v>107.60799287259768</v>
      </c>
    </row>
    <row r="104" spans="1:5" ht="18" customHeight="1">
      <c r="A104" s="116">
        <v>88</v>
      </c>
      <c r="B104" s="117" t="s">
        <v>225</v>
      </c>
      <c r="C104" s="118">
        <v>105687</v>
      </c>
      <c r="D104" s="118">
        <v>119262</v>
      </c>
      <c r="E104" s="119">
        <f t="shared" si="1"/>
        <v>112.84453149393966</v>
      </c>
    </row>
    <row r="105" spans="1:5" ht="18" customHeight="1">
      <c r="A105" s="116">
        <v>89</v>
      </c>
      <c r="B105" s="117" t="s">
        <v>226</v>
      </c>
      <c r="C105" s="118">
        <v>27304</v>
      </c>
      <c r="D105" s="118">
        <v>25435</v>
      </c>
      <c r="E105" s="119">
        <f t="shared" si="1"/>
        <v>93.15484910635804</v>
      </c>
    </row>
    <row r="106" spans="1:5" ht="18" customHeight="1">
      <c r="A106" s="116">
        <v>90</v>
      </c>
      <c r="B106" s="117" t="s">
        <v>227</v>
      </c>
      <c r="C106" s="118">
        <v>14951</v>
      </c>
      <c r="D106" s="118">
        <v>14285</v>
      </c>
      <c r="E106" s="119">
        <f t="shared" si="1"/>
        <v>95.54544846498561</v>
      </c>
    </row>
    <row r="107" spans="1:5" ht="18" customHeight="1">
      <c r="A107" s="116">
        <v>91</v>
      </c>
      <c r="B107" s="117" t="s">
        <v>228</v>
      </c>
      <c r="C107" s="118">
        <v>59178</v>
      </c>
      <c r="D107" s="118">
        <v>55275</v>
      </c>
      <c r="E107" s="119">
        <f t="shared" si="1"/>
        <v>93.40464361756058</v>
      </c>
    </row>
    <row r="108" spans="1:5" ht="18" customHeight="1">
      <c r="A108" s="116">
        <v>92</v>
      </c>
      <c r="B108" s="117" t="s">
        <v>229</v>
      </c>
      <c r="C108" s="118">
        <v>82563</v>
      </c>
      <c r="D108" s="118">
        <v>76035</v>
      </c>
      <c r="E108" s="119">
        <f t="shared" si="1"/>
        <v>92.09331056284292</v>
      </c>
    </row>
    <row r="109" spans="1:5" ht="18" customHeight="1">
      <c r="A109" s="116">
        <v>93</v>
      </c>
      <c r="B109" s="117" t="s">
        <v>230</v>
      </c>
      <c r="C109" s="118">
        <v>114630</v>
      </c>
      <c r="D109" s="118">
        <v>123754</v>
      </c>
      <c r="E109" s="119">
        <f t="shared" si="1"/>
        <v>107.95952194015528</v>
      </c>
    </row>
    <row r="110" spans="1:5" ht="18" customHeight="1">
      <c r="A110" s="116">
        <v>94</v>
      </c>
      <c r="B110" s="117" t="s">
        <v>231</v>
      </c>
      <c r="C110" s="118">
        <v>50329</v>
      </c>
      <c r="D110" s="118">
        <v>47390</v>
      </c>
      <c r="E110" s="119">
        <f t="shared" si="1"/>
        <v>94.16042440739932</v>
      </c>
    </row>
    <row r="111" spans="1:5" ht="18" customHeight="1">
      <c r="A111" s="116">
        <v>95</v>
      </c>
      <c r="B111" s="117" t="s">
        <v>232</v>
      </c>
      <c r="C111" s="118">
        <v>3296</v>
      </c>
      <c r="D111" s="118">
        <v>2456</v>
      </c>
      <c r="E111" s="119">
        <f t="shared" si="1"/>
        <v>74.51456310679612</v>
      </c>
    </row>
    <row r="112" spans="1:5" ht="18" customHeight="1">
      <c r="A112" s="116">
        <v>96</v>
      </c>
      <c r="B112" s="117" t="s">
        <v>233</v>
      </c>
      <c r="C112" s="118">
        <v>55430</v>
      </c>
      <c r="D112" s="118">
        <v>90606</v>
      </c>
      <c r="E112" s="119">
        <f t="shared" si="1"/>
        <v>163.46022009742015</v>
      </c>
    </row>
    <row r="113" spans="1:5" ht="24">
      <c r="A113" s="116">
        <v>97</v>
      </c>
      <c r="B113" s="117" t="s">
        <v>234</v>
      </c>
      <c r="C113" s="118">
        <v>120976</v>
      </c>
      <c r="D113" s="118">
        <v>119357</v>
      </c>
      <c r="E113" s="119">
        <f t="shared" si="1"/>
        <v>98.66171802671604</v>
      </c>
    </row>
    <row r="114" spans="1:5" ht="18.75">
      <c r="A114" s="116">
        <v>98</v>
      </c>
      <c r="B114" s="117" t="s">
        <v>235</v>
      </c>
      <c r="C114" s="118">
        <v>54365</v>
      </c>
      <c r="D114" s="118">
        <v>95939</v>
      </c>
      <c r="E114" s="119">
        <f t="shared" si="1"/>
        <v>176.47199484962752</v>
      </c>
    </row>
    <row r="115" spans="1:5" ht="18" customHeight="1">
      <c r="A115" s="116">
        <v>99</v>
      </c>
      <c r="B115" s="117" t="s">
        <v>236</v>
      </c>
      <c r="C115" s="118">
        <v>237305</v>
      </c>
      <c r="D115" s="118">
        <v>224187</v>
      </c>
      <c r="E115" s="119">
        <f t="shared" si="1"/>
        <v>94.4720928762563</v>
      </c>
    </row>
    <row r="116" spans="1:5" ht="18" customHeight="1">
      <c r="A116" s="116">
        <v>100</v>
      </c>
      <c r="B116" s="117" t="s">
        <v>237</v>
      </c>
      <c r="C116" s="118">
        <v>29620</v>
      </c>
      <c r="D116" s="118">
        <v>33588</v>
      </c>
      <c r="E116" s="119">
        <f t="shared" si="1"/>
        <v>113.39635381498987</v>
      </c>
    </row>
    <row r="117" spans="1:5" ht="18" customHeight="1">
      <c r="A117" s="116">
        <v>101</v>
      </c>
      <c r="B117" s="117" t="s">
        <v>238</v>
      </c>
      <c r="C117" s="118">
        <v>87463</v>
      </c>
      <c r="D117" s="118">
        <v>77795</v>
      </c>
      <c r="E117" s="119">
        <f t="shared" si="1"/>
        <v>88.94618295736483</v>
      </c>
    </row>
    <row r="118" spans="1:5" ht="18" customHeight="1">
      <c r="A118" s="116">
        <v>102</v>
      </c>
      <c r="B118" s="117" t="s">
        <v>239</v>
      </c>
      <c r="C118" s="118">
        <v>135453</v>
      </c>
      <c r="D118" s="118">
        <v>162850</v>
      </c>
      <c r="E118" s="119">
        <f t="shared" si="1"/>
        <v>120.22620392313202</v>
      </c>
    </row>
    <row r="119" spans="1:5" s="123" customFormat="1" ht="18" customHeight="1">
      <c r="A119" s="116"/>
      <c r="B119" s="113" t="s">
        <v>240</v>
      </c>
      <c r="C119" s="121">
        <f>SUM(C120:C138)</f>
        <v>611039</v>
      </c>
      <c r="D119" s="121">
        <f>SUM(D120:D138)</f>
        <v>766327</v>
      </c>
      <c r="E119" s="122">
        <f t="shared" si="1"/>
        <v>125.41376246033396</v>
      </c>
    </row>
    <row r="120" spans="1:5" ht="18" customHeight="1">
      <c r="A120" s="116">
        <v>103</v>
      </c>
      <c r="B120" s="117" t="s">
        <v>241</v>
      </c>
      <c r="C120" s="118">
        <v>48751</v>
      </c>
      <c r="D120" s="118">
        <v>68735</v>
      </c>
      <c r="E120" s="119">
        <f t="shared" si="1"/>
        <v>140.99197965169944</v>
      </c>
    </row>
    <row r="121" spans="1:5" ht="18" customHeight="1">
      <c r="A121" s="116">
        <v>104</v>
      </c>
      <c r="B121" s="117" t="s">
        <v>242</v>
      </c>
      <c r="C121" s="118">
        <v>89836</v>
      </c>
      <c r="D121" s="118">
        <v>99027</v>
      </c>
      <c r="E121" s="119">
        <f t="shared" si="1"/>
        <v>110.23086513201834</v>
      </c>
    </row>
    <row r="122" spans="1:5" ht="24">
      <c r="A122" s="116">
        <v>105</v>
      </c>
      <c r="B122" s="117" t="s">
        <v>243</v>
      </c>
      <c r="C122" s="118">
        <v>5705</v>
      </c>
      <c r="D122" s="118">
        <v>5444</v>
      </c>
      <c r="E122" s="119">
        <f t="shared" si="1"/>
        <v>95.4250657318142</v>
      </c>
    </row>
    <row r="123" spans="1:5" ht="18" customHeight="1">
      <c r="A123" s="116">
        <v>106</v>
      </c>
      <c r="B123" s="117" t="s">
        <v>244</v>
      </c>
      <c r="C123" s="118">
        <v>912</v>
      </c>
      <c r="D123" s="118">
        <v>754</v>
      </c>
      <c r="E123" s="119">
        <f t="shared" si="1"/>
        <v>82.67543859649122</v>
      </c>
    </row>
    <row r="124" spans="1:5" ht="18" customHeight="1">
      <c r="A124" s="116">
        <v>107</v>
      </c>
      <c r="B124" s="117" t="s">
        <v>245</v>
      </c>
      <c r="C124" s="118">
        <v>2282</v>
      </c>
      <c r="D124" s="118">
        <v>2693</v>
      </c>
      <c r="E124" s="119">
        <f t="shared" si="1"/>
        <v>118.01051709027168</v>
      </c>
    </row>
    <row r="125" spans="1:5" ht="18" customHeight="1">
      <c r="A125" s="116">
        <v>108</v>
      </c>
      <c r="B125" s="117" t="s">
        <v>246</v>
      </c>
      <c r="C125" s="118">
        <v>387</v>
      </c>
      <c r="D125" s="118">
        <v>634</v>
      </c>
      <c r="E125" s="119">
        <f t="shared" si="1"/>
        <v>163.82428940568477</v>
      </c>
    </row>
    <row r="126" spans="1:5" ht="18" customHeight="1">
      <c r="A126" s="116">
        <v>109</v>
      </c>
      <c r="B126" s="117" t="s">
        <v>247</v>
      </c>
      <c r="C126" s="118">
        <v>223</v>
      </c>
      <c r="D126" s="118">
        <v>1564</v>
      </c>
      <c r="E126" s="119">
        <f t="shared" si="1"/>
        <v>701.3452914798206</v>
      </c>
    </row>
    <row r="127" spans="1:5" ht="18" customHeight="1">
      <c r="A127" s="116">
        <v>110</v>
      </c>
      <c r="B127" s="117" t="s">
        <v>248</v>
      </c>
      <c r="C127" s="118">
        <v>149</v>
      </c>
      <c r="D127" s="118">
        <v>132</v>
      </c>
      <c r="E127" s="119">
        <f t="shared" si="1"/>
        <v>88.59060402684564</v>
      </c>
    </row>
    <row r="128" spans="1:5" ht="24">
      <c r="A128" s="116">
        <v>111</v>
      </c>
      <c r="B128" s="117" t="s">
        <v>249</v>
      </c>
      <c r="C128" s="118">
        <v>1318</v>
      </c>
      <c r="D128" s="118">
        <v>2279</v>
      </c>
      <c r="E128" s="119">
        <f t="shared" si="1"/>
        <v>172.9135053110774</v>
      </c>
    </row>
    <row r="129" spans="1:5" ht="18" customHeight="1">
      <c r="A129" s="116">
        <v>112</v>
      </c>
      <c r="B129" s="117" t="s">
        <v>250</v>
      </c>
      <c r="C129" s="118">
        <v>1541</v>
      </c>
      <c r="D129" s="118">
        <v>1200</v>
      </c>
      <c r="E129" s="119">
        <f t="shared" si="1"/>
        <v>77.87151200519143</v>
      </c>
    </row>
    <row r="130" spans="1:5" ht="18" customHeight="1">
      <c r="A130" s="116">
        <v>113</v>
      </c>
      <c r="B130" s="117" t="s">
        <v>251</v>
      </c>
      <c r="C130" s="118">
        <v>35986</v>
      </c>
      <c r="D130" s="118">
        <v>48285</v>
      </c>
      <c r="E130" s="119">
        <f t="shared" si="1"/>
        <v>134.17718001445007</v>
      </c>
    </row>
    <row r="131" spans="1:5" ht="18" customHeight="1">
      <c r="A131" s="116">
        <v>114</v>
      </c>
      <c r="B131" s="117" t="s">
        <v>252</v>
      </c>
      <c r="C131" s="118">
        <v>16268</v>
      </c>
      <c r="D131" s="118">
        <v>36018</v>
      </c>
      <c r="E131" s="119">
        <f t="shared" si="1"/>
        <v>221.40398328005898</v>
      </c>
    </row>
    <row r="132" spans="1:5" ht="18" customHeight="1">
      <c r="A132" s="116">
        <v>115</v>
      </c>
      <c r="B132" s="117" t="s">
        <v>253</v>
      </c>
      <c r="C132" s="118">
        <v>272</v>
      </c>
      <c r="D132" s="118">
        <v>491</v>
      </c>
      <c r="E132" s="119">
        <f t="shared" si="1"/>
        <v>180.51470588235296</v>
      </c>
    </row>
    <row r="133" spans="1:5" ht="18" customHeight="1">
      <c r="A133" s="116">
        <v>116</v>
      </c>
      <c r="B133" s="117" t="s">
        <v>254</v>
      </c>
      <c r="C133" s="118">
        <v>18973</v>
      </c>
      <c r="D133" s="118">
        <v>107240</v>
      </c>
      <c r="E133" s="119">
        <f t="shared" si="1"/>
        <v>565.2242660622991</v>
      </c>
    </row>
    <row r="134" spans="1:5" ht="18" customHeight="1">
      <c r="A134" s="116">
        <v>117</v>
      </c>
      <c r="B134" s="117" t="s">
        <v>255</v>
      </c>
      <c r="C134" s="118">
        <v>303241</v>
      </c>
      <c r="D134" s="118">
        <v>270557</v>
      </c>
      <c r="E134" s="119">
        <f t="shared" si="1"/>
        <v>89.22177410046794</v>
      </c>
    </row>
    <row r="135" spans="1:5" ht="18" customHeight="1">
      <c r="A135" s="116">
        <v>118</v>
      </c>
      <c r="B135" s="117" t="s">
        <v>256</v>
      </c>
      <c r="C135" s="118">
        <v>3995</v>
      </c>
      <c r="D135" s="118">
        <v>18270</v>
      </c>
      <c r="E135" s="119">
        <f aca="true" t="shared" si="2" ref="E135:E198">D135/C135*100</f>
        <v>457.32165206508137</v>
      </c>
    </row>
    <row r="136" spans="1:5" ht="18" customHeight="1">
      <c r="A136" s="116">
        <v>119</v>
      </c>
      <c r="B136" s="117" t="s">
        <v>257</v>
      </c>
      <c r="C136" s="118">
        <v>9290</v>
      </c>
      <c r="D136" s="118">
        <v>19519</v>
      </c>
      <c r="E136" s="119">
        <f t="shared" si="2"/>
        <v>210.10764262648007</v>
      </c>
    </row>
    <row r="137" spans="1:5" ht="18" customHeight="1">
      <c r="A137" s="116">
        <v>120</v>
      </c>
      <c r="B137" s="117" t="s">
        <v>258</v>
      </c>
      <c r="C137" s="118">
        <v>54789</v>
      </c>
      <c r="D137" s="118">
        <v>51219</v>
      </c>
      <c r="E137" s="119">
        <f t="shared" si="2"/>
        <v>93.48409352242238</v>
      </c>
    </row>
    <row r="138" spans="1:5" ht="18" customHeight="1">
      <c r="A138" s="116">
        <v>121</v>
      </c>
      <c r="B138" s="117" t="s">
        <v>259</v>
      </c>
      <c r="C138" s="118">
        <v>17121</v>
      </c>
      <c r="D138" s="118">
        <v>32266</v>
      </c>
      <c r="E138" s="119">
        <f t="shared" si="2"/>
        <v>188.45861807137433</v>
      </c>
    </row>
    <row r="139" spans="1:5" s="123" customFormat="1" ht="18" customHeight="1">
      <c r="A139" s="116"/>
      <c r="B139" s="113" t="s">
        <v>260</v>
      </c>
      <c r="C139" s="121">
        <f>SUM(C140:C168)</f>
        <v>1326901</v>
      </c>
      <c r="D139" s="121">
        <f>SUM(D140:D168)</f>
        <v>1443547</v>
      </c>
      <c r="E139" s="122">
        <f t="shared" si="2"/>
        <v>108.79085930299246</v>
      </c>
    </row>
    <row r="140" spans="1:5" ht="24">
      <c r="A140" s="116">
        <v>122</v>
      </c>
      <c r="B140" s="117" t="s">
        <v>261</v>
      </c>
      <c r="C140" s="118">
        <v>149</v>
      </c>
      <c r="D140" s="118">
        <v>31</v>
      </c>
      <c r="E140" s="119">
        <f t="shared" si="2"/>
        <v>20.80536912751678</v>
      </c>
    </row>
    <row r="141" spans="1:5" ht="24">
      <c r="A141" s="116">
        <v>123</v>
      </c>
      <c r="B141" s="117" t="s">
        <v>262</v>
      </c>
      <c r="C141" s="118">
        <v>227248</v>
      </c>
      <c r="D141" s="118">
        <v>243778</v>
      </c>
      <c r="E141" s="119">
        <f t="shared" si="2"/>
        <v>107.27399141026544</v>
      </c>
    </row>
    <row r="142" spans="1:5" ht="18" customHeight="1">
      <c r="A142" s="116">
        <v>124</v>
      </c>
      <c r="B142" s="117" t="s">
        <v>263</v>
      </c>
      <c r="C142" s="118">
        <v>44353</v>
      </c>
      <c r="D142" s="118">
        <v>38804</v>
      </c>
      <c r="E142" s="119">
        <f t="shared" si="2"/>
        <v>87.48900863526707</v>
      </c>
    </row>
    <row r="143" spans="1:5" ht="18" customHeight="1">
      <c r="A143" s="116">
        <v>125</v>
      </c>
      <c r="B143" s="117" t="s">
        <v>264</v>
      </c>
      <c r="C143" s="118">
        <v>4072</v>
      </c>
      <c r="D143" s="118">
        <v>3536</v>
      </c>
      <c r="E143" s="119">
        <f t="shared" si="2"/>
        <v>86.83693516699411</v>
      </c>
    </row>
    <row r="144" spans="1:5" ht="18" customHeight="1">
      <c r="A144" s="116">
        <v>126</v>
      </c>
      <c r="B144" s="117" t="s">
        <v>265</v>
      </c>
      <c r="C144" s="118">
        <v>11361</v>
      </c>
      <c r="D144" s="118">
        <v>10564</v>
      </c>
      <c r="E144" s="119">
        <f t="shared" si="2"/>
        <v>92.9847724672124</v>
      </c>
    </row>
    <row r="145" spans="1:5" ht="18" customHeight="1">
      <c r="A145" s="116">
        <v>127</v>
      </c>
      <c r="B145" s="117" t="s">
        <v>266</v>
      </c>
      <c r="C145" s="118">
        <v>268216</v>
      </c>
      <c r="D145" s="118">
        <v>286351</v>
      </c>
      <c r="E145" s="119">
        <f t="shared" si="2"/>
        <v>106.76134160527336</v>
      </c>
    </row>
    <row r="146" spans="1:5" ht="18" customHeight="1">
      <c r="A146" s="116">
        <v>128</v>
      </c>
      <c r="B146" s="117" t="s">
        <v>267</v>
      </c>
      <c r="C146" s="118">
        <v>1112</v>
      </c>
      <c r="D146" s="118">
        <v>938</v>
      </c>
      <c r="E146" s="119">
        <f t="shared" si="2"/>
        <v>84.35251798561151</v>
      </c>
    </row>
    <row r="147" spans="1:5" ht="18" customHeight="1">
      <c r="A147" s="116">
        <v>129</v>
      </c>
      <c r="B147" s="117" t="s">
        <v>268</v>
      </c>
      <c r="C147" s="118">
        <v>725</v>
      </c>
      <c r="D147" s="118">
        <v>522</v>
      </c>
      <c r="E147" s="119">
        <f t="shared" si="2"/>
        <v>72</v>
      </c>
    </row>
    <row r="148" spans="1:5" ht="18" customHeight="1">
      <c r="A148" s="116">
        <v>130</v>
      </c>
      <c r="B148" s="117" t="s">
        <v>269</v>
      </c>
      <c r="C148" s="118">
        <v>109</v>
      </c>
      <c r="D148" s="118">
        <v>116</v>
      </c>
      <c r="E148" s="119">
        <f t="shared" si="2"/>
        <v>106.42201834862387</v>
      </c>
    </row>
    <row r="149" spans="1:5" ht="18" customHeight="1">
      <c r="A149" s="116">
        <v>131</v>
      </c>
      <c r="B149" s="117" t="s">
        <v>270</v>
      </c>
      <c r="C149" s="118">
        <v>840</v>
      </c>
      <c r="D149" s="118">
        <v>633</v>
      </c>
      <c r="E149" s="119">
        <f t="shared" si="2"/>
        <v>75.35714285714286</v>
      </c>
    </row>
    <row r="150" spans="1:5" ht="18" customHeight="1">
      <c r="A150" s="116">
        <v>132</v>
      </c>
      <c r="B150" s="117" t="s">
        <v>271</v>
      </c>
      <c r="C150" s="118">
        <v>1707</v>
      </c>
      <c r="D150" s="118">
        <v>2208</v>
      </c>
      <c r="E150" s="119">
        <f t="shared" si="2"/>
        <v>129.34973637961335</v>
      </c>
    </row>
    <row r="151" spans="1:5" ht="18" customHeight="1">
      <c r="A151" s="116">
        <v>133</v>
      </c>
      <c r="B151" s="117" t="s">
        <v>272</v>
      </c>
      <c r="C151" s="118">
        <v>232</v>
      </c>
      <c r="D151" s="118">
        <v>355</v>
      </c>
      <c r="E151" s="119">
        <f t="shared" si="2"/>
        <v>153.01724137931035</v>
      </c>
    </row>
    <row r="152" spans="1:5" ht="18.75">
      <c r="A152" s="116">
        <v>134</v>
      </c>
      <c r="B152" s="117" t="s">
        <v>273</v>
      </c>
      <c r="C152" s="118">
        <v>189</v>
      </c>
      <c r="D152" s="118">
        <v>391</v>
      </c>
      <c r="E152" s="119">
        <f t="shared" si="2"/>
        <v>206.8783068783069</v>
      </c>
    </row>
    <row r="153" spans="1:5" ht="24">
      <c r="A153" s="116">
        <v>135</v>
      </c>
      <c r="B153" s="117" t="s">
        <v>274</v>
      </c>
      <c r="C153" s="118">
        <v>1113</v>
      </c>
      <c r="D153" s="118">
        <v>1246</v>
      </c>
      <c r="E153" s="119">
        <f t="shared" si="2"/>
        <v>111.9496855345912</v>
      </c>
    </row>
    <row r="154" spans="1:5" ht="18" customHeight="1">
      <c r="A154" s="116">
        <v>136</v>
      </c>
      <c r="B154" s="117" t="s">
        <v>275</v>
      </c>
      <c r="C154" s="118">
        <v>14668</v>
      </c>
      <c r="D154" s="118">
        <v>22782</v>
      </c>
      <c r="E154" s="119">
        <f t="shared" si="2"/>
        <v>155.31769839105536</v>
      </c>
    </row>
    <row r="155" spans="1:5" ht="18.75">
      <c r="A155" s="116">
        <v>137</v>
      </c>
      <c r="B155" s="117" t="s">
        <v>276</v>
      </c>
      <c r="C155" s="118">
        <v>19536</v>
      </c>
      <c r="D155" s="118">
        <v>20769</v>
      </c>
      <c r="E155" s="119">
        <f t="shared" si="2"/>
        <v>106.31142506142506</v>
      </c>
    </row>
    <row r="156" spans="1:5" ht="24">
      <c r="A156" s="116">
        <v>138</v>
      </c>
      <c r="B156" s="117" t="s">
        <v>277</v>
      </c>
      <c r="C156" s="118">
        <v>329566</v>
      </c>
      <c r="D156" s="118">
        <v>363167</v>
      </c>
      <c r="E156" s="119">
        <f t="shared" si="2"/>
        <v>110.19552987868894</v>
      </c>
    </row>
    <row r="157" spans="1:5" ht="18" customHeight="1">
      <c r="A157" s="116">
        <v>139</v>
      </c>
      <c r="B157" s="117" t="s">
        <v>278</v>
      </c>
      <c r="C157" s="118">
        <v>22139</v>
      </c>
      <c r="D157" s="118">
        <v>31697</v>
      </c>
      <c r="E157" s="119">
        <f t="shared" si="2"/>
        <v>143.17268169294007</v>
      </c>
    </row>
    <row r="158" spans="1:5" ht="18" customHeight="1">
      <c r="A158" s="116">
        <v>140</v>
      </c>
      <c r="B158" s="117" t="s">
        <v>279</v>
      </c>
      <c r="C158" s="118">
        <v>3358</v>
      </c>
      <c r="D158" s="118">
        <v>3576</v>
      </c>
      <c r="E158" s="119">
        <f t="shared" si="2"/>
        <v>106.4919594997022</v>
      </c>
    </row>
    <row r="159" spans="1:5" ht="18" customHeight="1">
      <c r="A159" s="116">
        <v>141</v>
      </c>
      <c r="B159" s="117" t="s">
        <v>280</v>
      </c>
      <c r="C159" s="118">
        <v>17548</v>
      </c>
      <c r="D159" s="118">
        <v>15749</v>
      </c>
      <c r="E159" s="119">
        <f t="shared" si="2"/>
        <v>89.74811944381126</v>
      </c>
    </row>
    <row r="160" spans="1:5" ht="18" customHeight="1">
      <c r="A160" s="116">
        <v>142</v>
      </c>
      <c r="B160" s="117" t="s">
        <v>281</v>
      </c>
      <c r="C160" s="118">
        <v>17630</v>
      </c>
      <c r="D160" s="118">
        <v>15316</v>
      </c>
      <c r="E160" s="119">
        <f t="shared" si="2"/>
        <v>86.87464549064096</v>
      </c>
    </row>
    <row r="161" spans="1:5" ht="18" customHeight="1">
      <c r="A161" s="116">
        <v>143</v>
      </c>
      <c r="B161" s="117" t="s">
        <v>282</v>
      </c>
      <c r="C161" s="118">
        <v>145897</v>
      </c>
      <c r="D161" s="118">
        <v>159674</v>
      </c>
      <c r="E161" s="119">
        <f t="shared" si="2"/>
        <v>109.44296318635749</v>
      </c>
    </row>
    <row r="162" spans="1:5" ht="18" customHeight="1">
      <c r="A162" s="116">
        <v>144</v>
      </c>
      <c r="B162" s="117" t="s">
        <v>283</v>
      </c>
      <c r="C162" s="118">
        <v>79374</v>
      </c>
      <c r="D162" s="118">
        <v>86801</v>
      </c>
      <c r="E162" s="119">
        <f t="shared" si="2"/>
        <v>109.35696827676568</v>
      </c>
    </row>
    <row r="163" spans="1:5" ht="18" customHeight="1">
      <c r="A163" s="116">
        <v>145</v>
      </c>
      <c r="B163" s="117" t="s">
        <v>284</v>
      </c>
      <c r="C163" s="118">
        <v>911</v>
      </c>
      <c r="D163" s="118">
        <v>888</v>
      </c>
      <c r="E163" s="119">
        <f t="shared" si="2"/>
        <v>97.47530186608124</v>
      </c>
    </row>
    <row r="164" spans="1:5" ht="18" customHeight="1">
      <c r="A164" s="116">
        <v>146</v>
      </c>
      <c r="B164" s="117" t="s">
        <v>285</v>
      </c>
      <c r="C164" s="118">
        <v>1884</v>
      </c>
      <c r="D164" s="118">
        <v>2131</v>
      </c>
      <c r="E164" s="119">
        <f t="shared" si="2"/>
        <v>113.1104033970276</v>
      </c>
    </row>
    <row r="165" spans="1:5" ht="18" customHeight="1">
      <c r="A165" s="116">
        <v>147</v>
      </c>
      <c r="B165" s="117" t="s">
        <v>286</v>
      </c>
      <c r="C165" s="118">
        <v>107924</v>
      </c>
      <c r="D165" s="118">
        <v>126157</v>
      </c>
      <c r="E165" s="119">
        <f t="shared" si="2"/>
        <v>116.89429598606426</v>
      </c>
    </row>
    <row r="166" spans="1:5" ht="18.75">
      <c r="A166" s="116">
        <v>148</v>
      </c>
      <c r="B166" s="117" t="s">
        <v>287</v>
      </c>
      <c r="C166" s="118">
        <v>3711</v>
      </c>
      <c r="D166" s="118">
        <v>4404</v>
      </c>
      <c r="E166" s="119">
        <f t="shared" si="2"/>
        <v>118.67421180274857</v>
      </c>
    </row>
    <row r="167" spans="1:5" ht="18" customHeight="1">
      <c r="A167" s="116">
        <v>149</v>
      </c>
      <c r="B167" s="117" t="s">
        <v>288</v>
      </c>
      <c r="C167" s="118">
        <v>798</v>
      </c>
      <c r="D167" s="118">
        <v>689</v>
      </c>
      <c r="E167" s="119">
        <f t="shared" si="2"/>
        <v>86.34085213032581</v>
      </c>
    </row>
    <row r="168" spans="1:5" ht="18" customHeight="1">
      <c r="A168" s="116">
        <v>150</v>
      </c>
      <c r="B168" s="117" t="s">
        <v>289</v>
      </c>
      <c r="C168" s="118">
        <v>531</v>
      </c>
      <c r="D168" s="118">
        <v>274</v>
      </c>
      <c r="E168" s="119">
        <f t="shared" si="2"/>
        <v>51.60075329566855</v>
      </c>
    </row>
    <row r="169" spans="1:5" s="123" customFormat="1" ht="18" customHeight="1">
      <c r="A169" s="116"/>
      <c r="B169" s="113" t="s">
        <v>290</v>
      </c>
      <c r="C169" s="121">
        <f>SUM(C170:C180)</f>
        <v>2646661</v>
      </c>
      <c r="D169" s="121">
        <f>SUM(D170:D180)</f>
        <v>2884110</v>
      </c>
      <c r="E169" s="122">
        <f t="shared" si="2"/>
        <v>108.97164389394788</v>
      </c>
    </row>
    <row r="170" spans="1:5" ht="18" customHeight="1">
      <c r="A170" s="116">
        <v>151</v>
      </c>
      <c r="B170" s="117" t="s">
        <v>291</v>
      </c>
      <c r="C170" s="118">
        <v>392741</v>
      </c>
      <c r="D170" s="118">
        <v>437836</v>
      </c>
      <c r="E170" s="119">
        <f t="shared" si="2"/>
        <v>111.48212180546466</v>
      </c>
    </row>
    <row r="171" spans="1:5" ht="18" customHeight="1">
      <c r="A171" s="116">
        <v>152</v>
      </c>
      <c r="B171" s="117" t="s">
        <v>292</v>
      </c>
      <c r="C171" s="118">
        <v>988</v>
      </c>
      <c r="D171" s="118">
        <v>1547</v>
      </c>
      <c r="E171" s="119">
        <f t="shared" si="2"/>
        <v>156.57894736842107</v>
      </c>
    </row>
    <row r="172" spans="1:5" ht="18" customHeight="1">
      <c r="A172" s="116">
        <v>153</v>
      </c>
      <c r="B172" s="117" t="s">
        <v>293</v>
      </c>
      <c r="C172" s="118">
        <v>173772</v>
      </c>
      <c r="D172" s="118">
        <v>205966</v>
      </c>
      <c r="E172" s="119">
        <f t="shared" si="2"/>
        <v>118.52657505236748</v>
      </c>
    </row>
    <row r="173" spans="1:5" ht="18" customHeight="1">
      <c r="A173" s="116">
        <v>154</v>
      </c>
      <c r="B173" s="117" t="s">
        <v>294</v>
      </c>
      <c r="C173" s="118">
        <v>152107</v>
      </c>
      <c r="D173" s="118">
        <v>153104</v>
      </c>
      <c r="E173" s="119">
        <f t="shared" si="2"/>
        <v>100.65545964354041</v>
      </c>
    </row>
    <row r="174" spans="1:5" ht="18" customHeight="1">
      <c r="A174" s="116">
        <v>155</v>
      </c>
      <c r="B174" s="117" t="s">
        <v>295</v>
      </c>
      <c r="C174" s="118">
        <v>35408</v>
      </c>
      <c r="D174" s="118">
        <v>55894</v>
      </c>
      <c r="E174" s="119">
        <f t="shared" si="2"/>
        <v>157.85698147311342</v>
      </c>
    </row>
    <row r="175" spans="1:5" ht="18" customHeight="1">
      <c r="A175" s="116">
        <v>156</v>
      </c>
      <c r="B175" s="117" t="s">
        <v>296</v>
      </c>
      <c r="C175" s="118">
        <v>559934</v>
      </c>
      <c r="D175" s="118">
        <v>585577</v>
      </c>
      <c r="E175" s="119">
        <f t="shared" si="2"/>
        <v>104.57964688695454</v>
      </c>
    </row>
    <row r="176" spans="1:5" ht="18" customHeight="1">
      <c r="A176" s="116">
        <v>157</v>
      </c>
      <c r="B176" s="117" t="s">
        <v>297</v>
      </c>
      <c r="C176" s="118">
        <v>356603</v>
      </c>
      <c r="D176" s="118">
        <v>367257</v>
      </c>
      <c r="E176" s="119">
        <f t="shared" si="2"/>
        <v>102.987636110745</v>
      </c>
    </row>
    <row r="177" spans="1:5" ht="18" customHeight="1">
      <c r="A177" s="116">
        <v>158</v>
      </c>
      <c r="B177" s="117" t="s">
        <v>298</v>
      </c>
      <c r="C177" s="118">
        <v>15774</v>
      </c>
      <c r="D177" s="118">
        <v>14034</v>
      </c>
      <c r="E177" s="119">
        <f t="shared" si="2"/>
        <v>88.96918980600988</v>
      </c>
    </row>
    <row r="178" spans="1:5" ht="18" customHeight="1">
      <c r="A178" s="116">
        <v>159</v>
      </c>
      <c r="B178" s="117" t="s">
        <v>299</v>
      </c>
      <c r="C178" s="118">
        <v>7959</v>
      </c>
      <c r="D178" s="118">
        <v>7482</v>
      </c>
      <c r="E178" s="119">
        <f t="shared" si="2"/>
        <v>94.00678477195628</v>
      </c>
    </row>
    <row r="179" spans="1:5" ht="18" customHeight="1">
      <c r="A179" s="116">
        <v>160</v>
      </c>
      <c r="B179" s="117" t="s">
        <v>300</v>
      </c>
      <c r="C179" s="118">
        <v>199809</v>
      </c>
      <c r="D179" s="118">
        <v>218648</v>
      </c>
      <c r="E179" s="119">
        <f t="shared" si="2"/>
        <v>109.42850422153157</v>
      </c>
    </row>
    <row r="180" spans="1:5" ht="18" customHeight="1">
      <c r="A180" s="116">
        <v>161</v>
      </c>
      <c r="B180" s="117" t="s">
        <v>301</v>
      </c>
      <c r="C180" s="118">
        <v>751566</v>
      </c>
      <c r="D180" s="118">
        <v>836765</v>
      </c>
      <c r="E180" s="119">
        <f t="shared" si="2"/>
        <v>111.33619668798215</v>
      </c>
    </row>
    <row r="181" spans="1:5" s="123" customFormat="1" ht="18" customHeight="1">
      <c r="A181" s="116"/>
      <c r="B181" s="113" t="s">
        <v>302</v>
      </c>
      <c r="C181" s="121">
        <f>SUM(C182:C188)</f>
        <v>725945</v>
      </c>
      <c r="D181" s="121">
        <f>SUM(D182:D188)</f>
        <v>771690</v>
      </c>
      <c r="E181" s="122">
        <f t="shared" si="2"/>
        <v>106.30144156926488</v>
      </c>
    </row>
    <row r="182" spans="1:5" ht="18" customHeight="1">
      <c r="A182" s="116">
        <v>162</v>
      </c>
      <c r="B182" s="117" t="s">
        <v>303</v>
      </c>
      <c r="C182" s="118">
        <v>54392</v>
      </c>
      <c r="D182" s="118">
        <v>64240</v>
      </c>
      <c r="E182" s="119">
        <f t="shared" si="2"/>
        <v>118.1056037652596</v>
      </c>
    </row>
    <row r="183" spans="1:5" ht="18" customHeight="1">
      <c r="A183" s="116">
        <v>163</v>
      </c>
      <c r="B183" s="117" t="s">
        <v>304</v>
      </c>
      <c r="C183" s="118">
        <v>63113</v>
      </c>
      <c r="D183" s="118">
        <v>57339</v>
      </c>
      <c r="E183" s="119">
        <f t="shared" si="2"/>
        <v>90.85133015385102</v>
      </c>
    </row>
    <row r="184" spans="1:5" ht="18" customHeight="1">
      <c r="A184" s="116">
        <v>164</v>
      </c>
      <c r="B184" s="117" t="s">
        <v>305</v>
      </c>
      <c r="C184" s="118">
        <v>436894</v>
      </c>
      <c r="D184" s="118">
        <v>455546</v>
      </c>
      <c r="E184" s="119">
        <f t="shared" si="2"/>
        <v>104.26922777607383</v>
      </c>
    </row>
    <row r="185" spans="1:5" ht="18" customHeight="1">
      <c r="A185" s="116">
        <v>165</v>
      </c>
      <c r="B185" s="117" t="s">
        <v>306</v>
      </c>
      <c r="C185" s="118">
        <v>7563</v>
      </c>
      <c r="D185" s="118">
        <v>8646</v>
      </c>
      <c r="E185" s="119">
        <f t="shared" si="2"/>
        <v>114.319714399048</v>
      </c>
    </row>
    <row r="186" spans="1:5" ht="18" customHeight="1">
      <c r="A186" s="116">
        <v>166</v>
      </c>
      <c r="B186" s="117" t="s">
        <v>307</v>
      </c>
      <c r="C186" s="118">
        <v>147471</v>
      </c>
      <c r="D186" s="118">
        <v>170655</v>
      </c>
      <c r="E186" s="119">
        <f t="shared" si="2"/>
        <v>115.72105702138047</v>
      </c>
    </row>
    <row r="187" spans="1:5" ht="18" customHeight="1">
      <c r="A187" s="116">
        <v>167</v>
      </c>
      <c r="B187" s="117" t="s">
        <v>308</v>
      </c>
      <c r="C187" s="118">
        <v>13042</v>
      </c>
      <c r="D187" s="118">
        <v>12243</v>
      </c>
      <c r="E187" s="119">
        <f t="shared" si="2"/>
        <v>93.8736390124214</v>
      </c>
    </row>
    <row r="188" spans="1:5" ht="18.75">
      <c r="A188" s="116">
        <v>168</v>
      </c>
      <c r="B188" s="117" t="s">
        <v>309</v>
      </c>
      <c r="C188" s="118">
        <v>3470</v>
      </c>
      <c r="D188" s="118">
        <v>3021</v>
      </c>
      <c r="E188" s="119">
        <f t="shared" si="2"/>
        <v>87.06051873198847</v>
      </c>
    </row>
    <row r="189" spans="1:5" s="123" customFormat="1" ht="18" customHeight="1">
      <c r="A189" s="116"/>
      <c r="B189" s="113" t="s">
        <v>310</v>
      </c>
      <c r="C189" s="121">
        <f>C190</f>
        <v>230851</v>
      </c>
      <c r="D189" s="121">
        <f>D190</f>
        <v>247035</v>
      </c>
      <c r="E189" s="122">
        <f t="shared" si="2"/>
        <v>107.0105825835712</v>
      </c>
    </row>
    <row r="190" spans="1:5" ht="18" customHeight="1">
      <c r="A190" s="116">
        <v>169</v>
      </c>
      <c r="B190" s="117" t="s">
        <v>311</v>
      </c>
      <c r="C190" s="118">
        <v>230851</v>
      </c>
      <c r="D190" s="118">
        <v>247035</v>
      </c>
      <c r="E190" s="119">
        <f t="shared" si="2"/>
        <v>107.0105825835712</v>
      </c>
    </row>
    <row r="191" spans="1:5" s="123" customFormat="1" ht="18" customHeight="1">
      <c r="A191" s="116"/>
      <c r="B191" s="113" t="s">
        <v>312</v>
      </c>
      <c r="C191" s="121">
        <f>SUM(C192:C210)</f>
        <v>721388</v>
      </c>
      <c r="D191" s="121">
        <f>SUM(D192:D210)</f>
        <v>888225</v>
      </c>
      <c r="E191" s="122">
        <f t="shared" si="2"/>
        <v>123.12722141205566</v>
      </c>
    </row>
    <row r="192" spans="1:5" ht="18" customHeight="1">
      <c r="A192" s="116">
        <v>170</v>
      </c>
      <c r="B192" s="117" t="s">
        <v>313</v>
      </c>
      <c r="C192" s="118">
        <v>139629</v>
      </c>
      <c r="D192" s="118">
        <v>134786</v>
      </c>
      <c r="E192" s="119">
        <f t="shared" si="2"/>
        <v>96.53152282119044</v>
      </c>
    </row>
    <row r="193" spans="1:5" ht="18" customHeight="1">
      <c r="A193" s="116">
        <v>171</v>
      </c>
      <c r="B193" s="117" t="s">
        <v>314</v>
      </c>
      <c r="C193" s="118">
        <v>23907</v>
      </c>
      <c r="D193" s="118">
        <v>47372</v>
      </c>
      <c r="E193" s="119">
        <f t="shared" si="2"/>
        <v>198.1511691136487</v>
      </c>
    </row>
    <row r="194" spans="1:5" ht="18" customHeight="1">
      <c r="A194" s="116">
        <v>172</v>
      </c>
      <c r="B194" s="117" t="s">
        <v>315</v>
      </c>
      <c r="C194" s="118">
        <v>18978</v>
      </c>
      <c r="D194" s="118">
        <v>46785</v>
      </c>
      <c r="E194" s="119">
        <f t="shared" si="2"/>
        <v>246.52228896617135</v>
      </c>
    </row>
    <row r="195" spans="1:5" ht="18" customHeight="1">
      <c r="A195" s="116">
        <v>173</v>
      </c>
      <c r="B195" s="117" t="s">
        <v>316</v>
      </c>
      <c r="C195" s="118">
        <v>842</v>
      </c>
      <c r="D195" s="118">
        <v>876</v>
      </c>
      <c r="E195" s="119">
        <f t="shared" si="2"/>
        <v>104.03800475059381</v>
      </c>
    </row>
    <row r="196" spans="1:5" ht="18" customHeight="1">
      <c r="A196" s="116">
        <v>174</v>
      </c>
      <c r="B196" s="117" t="s">
        <v>317</v>
      </c>
      <c r="C196" s="118">
        <v>46868</v>
      </c>
      <c r="D196" s="118">
        <v>61556</v>
      </c>
      <c r="E196" s="119">
        <f t="shared" si="2"/>
        <v>131.33907996927542</v>
      </c>
    </row>
    <row r="197" spans="1:5" ht="18.75">
      <c r="A197" s="116">
        <v>175</v>
      </c>
      <c r="B197" s="117" t="s">
        <v>318</v>
      </c>
      <c r="C197" s="118">
        <v>11460</v>
      </c>
      <c r="D197" s="118">
        <v>21523</v>
      </c>
      <c r="E197" s="119">
        <f t="shared" si="2"/>
        <v>187.80977312390925</v>
      </c>
    </row>
    <row r="198" spans="1:5" ht="18" customHeight="1">
      <c r="A198" s="116">
        <v>176</v>
      </c>
      <c r="B198" s="117" t="s">
        <v>319</v>
      </c>
      <c r="C198" s="118">
        <v>93539</v>
      </c>
      <c r="D198" s="118">
        <v>126237</v>
      </c>
      <c r="E198" s="119">
        <f t="shared" si="2"/>
        <v>134.95654219095778</v>
      </c>
    </row>
    <row r="199" spans="1:5" ht="18" customHeight="1">
      <c r="A199" s="116">
        <v>177</v>
      </c>
      <c r="B199" s="117" t="s">
        <v>320</v>
      </c>
      <c r="C199" s="118">
        <v>19288</v>
      </c>
      <c r="D199" s="118">
        <v>19398</v>
      </c>
      <c r="E199" s="119">
        <f aca="true" t="shared" si="3" ref="E199:E210">D199/C199*100</f>
        <v>100.57030277892991</v>
      </c>
    </row>
    <row r="200" spans="1:5" ht="18" customHeight="1">
      <c r="A200" s="116">
        <v>178</v>
      </c>
      <c r="B200" s="117" t="s">
        <v>321</v>
      </c>
      <c r="C200" s="118">
        <v>110180</v>
      </c>
      <c r="D200" s="118">
        <v>131184</v>
      </c>
      <c r="E200" s="119">
        <f t="shared" si="3"/>
        <v>119.06335088037756</v>
      </c>
    </row>
    <row r="201" spans="1:5" ht="24">
      <c r="A201" s="116">
        <v>179</v>
      </c>
      <c r="B201" s="117" t="s">
        <v>322</v>
      </c>
      <c r="C201" s="118">
        <v>25407</v>
      </c>
      <c r="D201" s="118">
        <v>26853</v>
      </c>
      <c r="E201" s="119">
        <f t="shared" si="3"/>
        <v>105.69134490494744</v>
      </c>
    </row>
    <row r="202" spans="1:5" ht="18" customHeight="1">
      <c r="A202" s="116">
        <v>180</v>
      </c>
      <c r="B202" s="117" t="s">
        <v>323</v>
      </c>
      <c r="C202" s="118">
        <v>27261</v>
      </c>
      <c r="D202" s="118">
        <v>32539</v>
      </c>
      <c r="E202" s="119">
        <f t="shared" si="3"/>
        <v>119.36099189318072</v>
      </c>
    </row>
    <row r="203" spans="1:5" ht="18" customHeight="1">
      <c r="A203" s="116">
        <v>181</v>
      </c>
      <c r="B203" s="117" t="s">
        <v>324</v>
      </c>
      <c r="C203" s="118">
        <v>831</v>
      </c>
      <c r="D203" s="118">
        <v>5711</v>
      </c>
      <c r="E203" s="119">
        <f t="shared" si="3"/>
        <v>687.2442839951865</v>
      </c>
    </row>
    <row r="204" spans="1:5" ht="18" customHeight="1">
      <c r="A204" s="116">
        <v>182</v>
      </c>
      <c r="B204" s="117" t="s">
        <v>325</v>
      </c>
      <c r="C204" s="118">
        <v>34024</v>
      </c>
      <c r="D204" s="118">
        <v>37247</v>
      </c>
      <c r="E204" s="119">
        <f t="shared" si="3"/>
        <v>109.47272513519867</v>
      </c>
    </row>
    <row r="205" spans="1:5" ht="18" customHeight="1">
      <c r="A205" s="116">
        <v>183</v>
      </c>
      <c r="B205" s="117" t="s">
        <v>326</v>
      </c>
      <c r="C205" s="118">
        <v>34693</v>
      </c>
      <c r="D205" s="118">
        <v>29364</v>
      </c>
      <c r="E205" s="119">
        <f t="shared" si="3"/>
        <v>84.63955264750814</v>
      </c>
    </row>
    <row r="206" spans="1:5" ht="18" customHeight="1">
      <c r="A206" s="116">
        <v>184</v>
      </c>
      <c r="B206" s="117" t="s">
        <v>327</v>
      </c>
      <c r="C206" s="118">
        <v>5062</v>
      </c>
      <c r="D206" s="118">
        <v>7814</v>
      </c>
      <c r="E206" s="119">
        <f t="shared" si="3"/>
        <v>154.36586329514026</v>
      </c>
    </row>
    <row r="207" spans="1:5" ht="18" customHeight="1">
      <c r="A207" s="116">
        <v>185</v>
      </c>
      <c r="B207" s="117" t="s">
        <v>328</v>
      </c>
      <c r="C207" s="118">
        <v>5713</v>
      </c>
      <c r="D207" s="118">
        <v>5245</v>
      </c>
      <c r="E207" s="119">
        <f t="shared" si="3"/>
        <v>91.80815683528793</v>
      </c>
    </row>
    <row r="208" spans="1:5" ht="18" customHeight="1">
      <c r="A208" s="116">
        <v>186</v>
      </c>
      <c r="B208" s="117" t="s">
        <v>329</v>
      </c>
      <c r="C208" s="118">
        <v>11829</v>
      </c>
      <c r="D208" s="118">
        <v>11742</v>
      </c>
      <c r="E208" s="119">
        <f t="shared" si="3"/>
        <v>99.26451940147096</v>
      </c>
    </row>
    <row r="209" spans="1:5" ht="18" customHeight="1">
      <c r="A209" s="116">
        <v>187</v>
      </c>
      <c r="B209" s="117" t="s">
        <v>330</v>
      </c>
      <c r="C209" s="118">
        <v>110237</v>
      </c>
      <c r="D209" s="118">
        <v>136728</v>
      </c>
      <c r="E209" s="119">
        <f t="shared" si="3"/>
        <v>124.03095149541443</v>
      </c>
    </row>
    <row r="210" spans="1:5" ht="18" customHeight="1">
      <c r="A210" s="116">
        <v>188</v>
      </c>
      <c r="B210" s="117" t="s">
        <v>331</v>
      </c>
      <c r="C210" s="118">
        <v>1640</v>
      </c>
      <c r="D210" s="118">
        <v>5265</v>
      </c>
      <c r="E210" s="119">
        <f t="shared" si="3"/>
        <v>321.0365853658537</v>
      </c>
    </row>
    <row r="211" spans="1:5" ht="18" customHeight="1">
      <c r="A211" s="116"/>
      <c r="B211" s="117"/>
      <c r="C211" s="118"/>
      <c r="D211" s="118"/>
      <c r="E211" s="119"/>
    </row>
    <row r="212" spans="1:5" s="123" customFormat="1" ht="18" customHeight="1">
      <c r="A212" s="116"/>
      <c r="B212" s="113" t="s">
        <v>332</v>
      </c>
      <c r="C212" s="121">
        <f>SUM(C213:C215)</f>
        <v>774661</v>
      </c>
      <c r="D212" s="121">
        <f>SUM(D213:D215)</f>
        <v>804201</v>
      </c>
      <c r="E212" s="122">
        <f aca="true" t="shared" si="4" ref="E212:E219">D212/C212*100</f>
        <v>103.81328090609958</v>
      </c>
    </row>
    <row r="213" spans="1:5" ht="18" customHeight="1">
      <c r="A213" s="116">
        <v>189</v>
      </c>
      <c r="B213" s="117" t="s">
        <v>333</v>
      </c>
      <c r="C213" s="118">
        <v>110211</v>
      </c>
      <c r="D213" s="118">
        <v>114263</v>
      </c>
      <c r="E213" s="119">
        <f t="shared" si="4"/>
        <v>103.67658400704104</v>
      </c>
    </row>
    <row r="214" spans="1:5" ht="18" customHeight="1">
      <c r="A214" s="116">
        <v>190</v>
      </c>
      <c r="B214" s="117" t="s">
        <v>334</v>
      </c>
      <c r="C214" s="118">
        <v>492056</v>
      </c>
      <c r="D214" s="118">
        <v>534934</v>
      </c>
      <c r="E214" s="119">
        <f t="shared" si="4"/>
        <v>108.71404880745281</v>
      </c>
    </row>
    <row r="215" spans="1:5" ht="18" customHeight="1">
      <c r="A215" s="116">
        <v>191</v>
      </c>
      <c r="B215" s="117" t="s">
        <v>335</v>
      </c>
      <c r="C215" s="118">
        <v>172394</v>
      </c>
      <c r="D215" s="118">
        <v>155004</v>
      </c>
      <c r="E215" s="119">
        <f t="shared" si="4"/>
        <v>89.9126419712983</v>
      </c>
    </row>
    <row r="216" spans="1:5" s="123" customFormat="1" ht="18" customHeight="1">
      <c r="A216" s="116"/>
      <c r="B216" s="113" t="s">
        <v>336</v>
      </c>
      <c r="C216" s="121">
        <f>SUM(C217:C219)</f>
        <v>41749</v>
      </c>
      <c r="D216" s="121">
        <f>SUM(D217:D219)</f>
        <v>43201</v>
      </c>
      <c r="E216" s="122">
        <f t="shared" si="4"/>
        <v>103.4779276150327</v>
      </c>
    </row>
    <row r="217" spans="1:5" ht="18" customHeight="1">
      <c r="A217" s="116">
        <v>192</v>
      </c>
      <c r="B217" s="117" t="s">
        <v>337</v>
      </c>
      <c r="C217" s="118">
        <v>15</v>
      </c>
      <c r="D217" s="118">
        <v>39</v>
      </c>
      <c r="E217" s="119">
        <f t="shared" si="4"/>
        <v>260</v>
      </c>
    </row>
    <row r="218" spans="1:5" ht="24">
      <c r="A218" s="116">
        <v>193</v>
      </c>
      <c r="B218" s="117" t="s">
        <v>338</v>
      </c>
      <c r="C218" s="118">
        <v>20867</v>
      </c>
      <c r="D218" s="118">
        <v>21581</v>
      </c>
      <c r="E218" s="119">
        <f t="shared" si="4"/>
        <v>103.42167058034218</v>
      </c>
    </row>
    <row r="219" spans="1:5" ht="18" customHeight="1">
      <c r="A219" s="116">
        <v>194</v>
      </c>
      <c r="B219" s="117" t="s">
        <v>339</v>
      </c>
      <c r="C219" s="118">
        <v>20867</v>
      </c>
      <c r="D219" s="118">
        <v>21581</v>
      </c>
      <c r="E219" s="119">
        <f t="shared" si="4"/>
        <v>103.42167058034218</v>
      </c>
    </row>
    <row r="220" spans="1:4" s="125" customFormat="1" ht="18.75">
      <c r="A220" s="124"/>
      <c r="C220" s="126"/>
      <c r="D220" s="126"/>
    </row>
    <row r="221" spans="1:5" ht="18.75" customHeight="1">
      <c r="A221" s="11"/>
      <c r="B221" s="4"/>
      <c r="C221" s="158" t="s">
        <v>8</v>
      </c>
      <c r="D221" s="158"/>
      <c r="E221" s="158"/>
    </row>
    <row r="222" spans="1:5" ht="18.75" customHeight="1">
      <c r="A222" s="57" t="s">
        <v>340</v>
      </c>
      <c r="B222" s="13"/>
      <c r="C222" s="159" t="s">
        <v>9</v>
      </c>
      <c r="D222" s="159"/>
      <c r="E222" s="159"/>
    </row>
    <row r="223" spans="1:5" ht="18.75">
      <c r="A223" s="11"/>
      <c r="B223" s="4"/>
      <c r="C223" s="5"/>
      <c r="D223" s="3"/>
      <c r="E223" s="9"/>
    </row>
    <row r="224" spans="1:5" ht="18.75">
      <c r="A224" s="11"/>
      <c r="B224" s="4"/>
      <c r="C224" s="5"/>
      <c r="D224" s="14"/>
      <c r="E224" s="14"/>
    </row>
    <row r="225" spans="1:5" ht="18.75">
      <c r="A225" s="11"/>
      <c r="B225" s="4"/>
      <c r="C225" s="5"/>
      <c r="D225" s="14"/>
      <c r="E225" s="14"/>
    </row>
    <row r="226" spans="1:5" ht="18.75">
      <c r="A226" s="11"/>
      <c r="B226" s="4"/>
      <c r="C226" s="5"/>
      <c r="D226" s="14"/>
      <c r="E226" s="14"/>
    </row>
    <row r="227" spans="1:5" ht="18.75">
      <c r="A227" s="11"/>
      <c r="B227" s="4"/>
      <c r="C227" s="5"/>
      <c r="D227" s="14"/>
      <c r="E227" s="14"/>
    </row>
    <row r="228" spans="1:5" ht="18.75">
      <c r="A228" s="173" t="s">
        <v>341</v>
      </c>
      <c r="B228" s="173"/>
      <c r="C228" s="159" t="s">
        <v>10</v>
      </c>
      <c r="D228" s="159"/>
      <c r="E228" s="159"/>
    </row>
    <row r="229" ht="18.75">
      <c r="E229" s="3"/>
    </row>
    <row r="230" ht="18.75">
      <c r="E230" s="3"/>
    </row>
    <row r="231" ht="18.75">
      <c r="E231" s="3"/>
    </row>
    <row r="232" ht="18.75">
      <c r="E232" s="3"/>
    </row>
    <row r="233" ht="18.75">
      <c r="E233" s="3"/>
    </row>
    <row r="234" ht="18.75">
      <c r="E234" s="3"/>
    </row>
    <row r="235" ht="18.75">
      <c r="E235" s="3"/>
    </row>
    <row r="236" ht="18.75">
      <c r="E236" s="3"/>
    </row>
    <row r="237" ht="18.75">
      <c r="E237" s="3"/>
    </row>
    <row r="238" ht="18.75">
      <c r="E238" s="3"/>
    </row>
    <row r="239" ht="18.75">
      <c r="E239" s="3"/>
    </row>
    <row r="240" ht="18.75">
      <c r="E240" s="3"/>
    </row>
    <row r="241" ht="18.75">
      <c r="E241" s="3"/>
    </row>
    <row r="242" ht="18.75">
      <c r="E242" s="3"/>
    </row>
    <row r="243" ht="18.75">
      <c r="E243" s="3"/>
    </row>
    <row r="244" ht="18.75">
      <c r="E244" s="3"/>
    </row>
    <row r="245" ht="18.75">
      <c r="E245" s="3"/>
    </row>
    <row r="246" ht="18.75">
      <c r="E246" s="3"/>
    </row>
    <row r="247" ht="18.75">
      <c r="E247" s="3"/>
    </row>
    <row r="248" ht="18.75">
      <c r="E248" s="3"/>
    </row>
    <row r="249" ht="18.75">
      <c r="E249" s="3"/>
    </row>
    <row r="250" ht="18.75">
      <c r="E250" s="3"/>
    </row>
    <row r="251" ht="18.75">
      <c r="E251" s="3"/>
    </row>
    <row r="252" ht="18.75">
      <c r="E252" s="3"/>
    </row>
    <row r="253" ht="18.75">
      <c r="E253" s="3"/>
    </row>
    <row r="254" ht="18.75">
      <c r="E254" s="3"/>
    </row>
    <row r="255" ht="18.75">
      <c r="E255" s="3"/>
    </row>
    <row r="256" ht="18.75">
      <c r="E256" s="3"/>
    </row>
    <row r="257" ht="18.75">
      <c r="E257" s="3"/>
    </row>
    <row r="258" ht="18.75">
      <c r="E258" s="3"/>
    </row>
    <row r="259" ht="18.75">
      <c r="E259" s="3"/>
    </row>
    <row r="260" ht="18.75">
      <c r="E260" s="3"/>
    </row>
    <row r="261" ht="18.75">
      <c r="E261" s="3"/>
    </row>
    <row r="262" ht="18.75">
      <c r="E262" s="3"/>
    </row>
    <row r="263" ht="18.75">
      <c r="E263" s="3"/>
    </row>
    <row r="264" ht="18.75">
      <c r="E264" s="3"/>
    </row>
    <row r="265" ht="18.75">
      <c r="E265" s="3"/>
    </row>
    <row r="266" ht="18.75">
      <c r="E266" s="3"/>
    </row>
    <row r="267" ht="18.75">
      <c r="E267" s="3"/>
    </row>
    <row r="268" ht="18.75">
      <c r="E268" s="3"/>
    </row>
    <row r="269" ht="18.75">
      <c r="E269" s="3"/>
    </row>
    <row r="270" ht="18.75">
      <c r="E270" s="3"/>
    </row>
    <row r="271" ht="18.75">
      <c r="E271" s="3"/>
    </row>
    <row r="272" ht="18.75">
      <c r="E272" s="3"/>
    </row>
    <row r="273" ht="18.75">
      <c r="E273" s="3"/>
    </row>
    <row r="274" ht="18.75">
      <c r="E274" s="3"/>
    </row>
    <row r="275" ht="18.75">
      <c r="E275" s="3"/>
    </row>
    <row r="276" ht="18.75">
      <c r="E276" s="3"/>
    </row>
    <row r="277" ht="18.75">
      <c r="E277" s="3"/>
    </row>
    <row r="278" ht="18.75">
      <c r="E278" s="3"/>
    </row>
  </sheetData>
  <sheetProtection/>
  <mergeCells count="8">
    <mergeCell ref="A228:B228"/>
    <mergeCell ref="C228:E228"/>
    <mergeCell ref="B1:C1"/>
    <mergeCell ref="A3:E3"/>
    <mergeCell ref="B5:E5"/>
    <mergeCell ref="A7:A8"/>
    <mergeCell ref="C221:E221"/>
    <mergeCell ref="C222:E222"/>
  </mergeCells>
  <printOptions/>
  <pageMargins left="0.5" right="0"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1"/>
  </sheetPr>
  <dimension ref="A1:H160"/>
  <sheetViews>
    <sheetView zoomScalePageLayoutView="0" workbookViewId="0" topLeftCell="A1">
      <selection activeCell="I4" sqref="I4"/>
    </sheetView>
  </sheetViews>
  <sheetFormatPr defaultColWidth="8.88671875" defaultRowHeight="18.75"/>
  <cols>
    <col min="1" max="1" width="4.6640625" style="141" bestFit="1" customWidth="1"/>
    <col min="2" max="2" width="10.77734375" style="141" bestFit="1" customWidth="1"/>
    <col min="3" max="3" width="48.21484375" style="144" customWidth="1"/>
    <col min="4" max="4" width="11.99609375" style="148" bestFit="1" customWidth="1"/>
    <col min="5" max="6" width="13.21484375" style="145" bestFit="1" customWidth="1"/>
    <col min="7" max="7" width="8.3359375" style="146" bestFit="1" customWidth="1"/>
    <col min="8" max="16384" width="8.88671875" style="141" customWidth="1"/>
  </cols>
  <sheetData>
    <row r="1" spans="1:7" ht="18.75">
      <c r="A1" s="155" t="s">
        <v>344</v>
      </c>
      <c r="B1" s="155"/>
      <c r="D1" s="11"/>
      <c r="F1" s="58"/>
      <c r="G1" s="58"/>
    </row>
    <row r="2" spans="2:8" ht="18.75">
      <c r="B2" s="174" t="s">
        <v>345</v>
      </c>
      <c r="C2" s="175"/>
      <c r="D2" s="175"/>
      <c r="E2" s="175"/>
      <c r="F2" s="175"/>
      <c r="G2" s="175"/>
      <c r="H2" s="175"/>
    </row>
    <row r="3" spans="2:8" ht="18.75">
      <c r="B3" s="174" t="s">
        <v>665</v>
      </c>
      <c r="C3" s="175"/>
      <c r="D3" s="175"/>
      <c r="E3" s="175"/>
      <c r="F3" s="175"/>
      <c r="G3" s="175"/>
      <c r="H3" s="175"/>
    </row>
    <row r="4" spans="4:6" ht="18.75">
      <c r="D4" s="11"/>
      <c r="E4" s="58"/>
      <c r="F4" s="58"/>
    </row>
    <row r="5" spans="1:7" ht="18.75">
      <c r="A5" s="176" t="s">
        <v>7</v>
      </c>
      <c r="B5" s="127"/>
      <c r="C5" s="128"/>
      <c r="D5" s="128"/>
      <c r="E5" s="129" t="s">
        <v>346</v>
      </c>
      <c r="F5" s="129" t="s">
        <v>347</v>
      </c>
      <c r="G5" s="128" t="s">
        <v>348</v>
      </c>
    </row>
    <row r="6" spans="1:7" ht="18.75">
      <c r="A6" s="177"/>
      <c r="B6" s="130" t="s">
        <v>349</v>
      </c>
      <c r="C6" s="131" t="s">
        <v>350</v>
      </c>
      <c r="D6" s="132" t="s">
        <v>351</v>
      </c>
      <c r="E6" s="133" t="s">
        <v>352</v>
      </c>
      <c r="F6" s="133" t="s">
        <v>352</v>
      </c>
      <c r="G6" s="132" t="s">
        <v>353</v>
      </c>
    </row>
    <row r="7" spans="1:7" ht="18.75">
      <c r="A7" s="177"/>
      <c r="B7" s="130" t="s">
        <v>354</v>
      </c>
      <c r="C7" s="132"/>
      <c r="D7" s="132"/>
      <c r="E7" s="133" t="s">
        <v>355</v>
      </c>
      <c r="F7" s="133" t="s">
        <v>356</v>
      </c>
      <c r="G7" s="132" t="s">
        <v>357</v>
      </c>
    </row>
    <row r="8" spans="1:7" ht="18.75">
      <c r="A8" s="178"/>
      <c r="B8" s="134"/>
      <c r="C8" s="135"/>
      <c r="D8" s="135"/>
      <c r="E8" s="136"/>
      <c r="F8" s="136"/>
      <c r="G8" s="135" t="s">
        <v>358</v>
      </c>
    </row>
    <row r="9" spans="1:7" ht="18.75">
      <c r="A9" s="137">
        <v>1</v>
      </c>
      <c r="B9" s="138" t="s">
        <v>359</v>
      </c>
      <c r="C9" s="139" t="s">
        <v>360</v>
      </c>
      <c r="D9" s="147" t="s">
        <v>361</v>
      </c>
      <c r="E9" s="140">
        <v>2548790</v>
      </c>
      <c r="F9" s="140">
        <v>3214911</v>
      </c>
      <c r="G9" s="137">
        <f aca="true" t="shared" si="0" ref="G9:G72">ROUND(F9/E9*100,2)</f>
        <v>126.13</v>
      </c>
    </row>
    <row r="10" spans="1:7" ht="18.75">
      <c r="A10" s="137">
        <v>2</v>
      </c>
      <c r="B10" s="138" t="s">
        <v>362</v>
      </c>
      <c r="C10" s="139" t="s">
        <v>363</v>
      </c>
      <c r="D10" s="147" t="s">
        <v>361</v>
      </c>
      <c r="E10" s="140">
        <v>1272765</v>
      </c>
      <c r="F10" s="140">
        <v>1255251</v>
      </c>
      <c r="G10" s="137">
        <f t="shared" si="0"/>
        <v>98.62</v>
      </c>
    </row>
    <row r="11" spans="1:7" ht="18.75">
      <c r="A11" s="137">
        <v>3</v>
      </c>
      <c r="B11" s="138" t="s">
        <v>364</v>
      </c>
      <c r="C11" s="139" t="s">
        <v>365</v>
      </c>
      <c r="D11" s="147" t="s">
        <v>366</v>
      </c>
      <c r="E11" s="140">
        <v>13558</v>
      </c>
      <c r="F11" s="140">
        <v>20492</v>
      </c>
      <c r="G11" s="137">
        <f t="shared" si="0"/>
        <v>151.14</v>
      </c>
    </row>
    <row r="12" spans="1:7" ht="18.75">
      <c r="A12" s="137">
        <v>4</v>
      </c>
      <c r="B12" s="138" t="s">
        <v>367</v>
      </c>
      <c r="C12" s="139" t="s">
        <v>368</v>
      </c>
      <c r="D12" s="147" t="s">
        <v>366</v>
      </c>
      <c r="E12" s="140">
        <v>27192</v>
      </c>
      <c r="F12" s="140">
        <v>21794</v>
      </c>
      <c r="G12" s="137">
        <f t="shared" si="0"/>
        <v>80.15</v>
      </c>
    </row>
    <row r="13" spans="1:7" ht="18.75">
      <c r="A13" s="137">
        <v>5</v>
      </c>
      <c r="B13" s="138" t="s">
        <v>369</v>
      </c>
      <c r="C13" s="139" t="s">
        <v>370</v>
      </c>
      <c r="D13" s="147" t="s">
        <v>366</v>
      </c>
      <c r="E13" s="140">
        <v>9</v>
      </c>
      <c r="F13" s="140">
        <v>25.3</v>
      </c>
      <c r="G13" s="137">
        <f t="shared" si="0"/>
        <v>281.11</v>
      </c>
    </row>
    <row r="14" spans="1:7" ht="18.75">
      <c r="A14" s="137">
        <v>6</v>
      </c>
      <c r="B14" s="138" t="s">
        <v>371</v>
      </c>
      <c r="C14" s="139" t="s">
        <v>372</v>
      </c>
      <c r="D14" s="147" t="s">
        <v>366</v>
      </c>
      <c r="E14" s="140">
        <v>31000.88</v>
      </c>
      <c r="F14" s="140">
        <v>32281</v>
      </c>
      <c r="G14" s="137">
        <f t="shared" si="0"/>
        <v>104.13</v>
      </c>
    </row>
    <row r="15" spans="1:7" ht="18.75">
      <c r="A15" s="137">
        <v>7</v>
      </c>
      <c r="B15" s="138" t="s">
        <v>373</v>
      </c>
      <c r="C15" s="139" t="s">
        <v>374</v>
      </c>
      <c r="D15" s="147" t="s">
        <v>366</v>
      </c>
      <c r="E15" s="140">
        <v>13031</v>
      </c>
      <c r="F15" s="140">
        <v>10800</v>
      </c>
      <c r="G15" s="137">
        <f t="shared" si="0"/>
        <v>82.88</v>
      </c>
    </row>
    <row r="16" spans="1:7" ht="18.75">
      <c r="A16" s="137">
        <v>8</v>
      </c>
      <c r="B16" s="138" t="s">
        <v>375</v>
      </c>
      <c r="C16" s="139" t="s">
        <v>376</v>
      </c>
      <c r="D16" s="147" t="s">
        <v>366</v>
      </c>
      <c r="E16" s="140">
        <v>127.32</v>
      </c>
      <c r="F16" s="140">
        <v>139.01</v>
      </c>
      <c r="G16" s="137">
        <f t="shared" si="0"/>
        <v>109.18</v>
      </c>
    </row>
    <row r="17" spans="1:7" ht="18.75">
      <c r="A17" s="137">
        <v>9</v>
      </c>
      <c r="B17" s="138" t="s">
        <v>377</v>
      </c>
      <c r="C17" s="139" t="s">
        <v>378</v>
      </c>
      <c r="D17" s="147" t="s">
        <v>366</v>
      </c>
      <c r="E17" s="140">
        <v>13218.04</v>
      </c>
      <c r="F17" s="140">
        <v>11839.29</v>
      </c>
      <c r="G17" s="137">
        <f t="shared" si="0"/>
        <v>89.57</v>
      </c>
    </row>
    <row r="18" spans="1:7" ht="18.75">
      <c r="A18" s="137">
        <v>10</v>
      </c>
      <c r="B18" s="138" t="s">
        <v>379</v>
      </c>
      <c r="C18" s="139" t="s">
        <v>380</v>
      </c>
      <c r="D18" s="147" t="s">
        <v>366</v>
      </c>
      <c r="E18" s="140">
        <v>16.54</v>
      </c>
      <c r="F18" s="140">
        <v>28.62</v>
      </c>
      <c r="G18" s="137">
        <f t="shared" si="0"/>
        <v>173.04</v>
      </c>
    </row>
    <row r="19" spans="1:7" ht="18.75">
      <c r="A19" s="137">
        <v>11</v>
      </c>
      <c r="B19" s="138" t="s">
        <v>381</v>
      </c>
      <c r="C19" s="139" t="s">
        <v>382</v>
      </c>
      <c r="D19" s="147" t="s">
        <v>366</v>
      </c>
      <c r="E19" s="140">
        <v>2460</v>
      </c>
      <c r="F19" s="140">
        <v>2180</v>
      </c>
      <c r="G19" s="137">
        <f t="shared" si="0"/>
        <v>88.62</v>
      </c>
    </row>
    <row r="20" spans="1:7" ht="18.75">
      <c r="A20" s="137">
        <v>12</v>
      </c>
      <c r="B20" s="138" t="s">
        <v>383</v>
      </c>
      <c r="C20" s="139" t="s">
        <v>384</v>
      </c>
      <c r="D20" s="147" t="s">
        <v>366</v>
      </c>
      <c r="E20" s="140">
        <v>101654</v>
      </c>
      <c r="F20" s="140">
        <v>105709</v>
      </c>
      <c r="G20" s="137">
        <f t="shared" si="0"/>
        <v>103.99</v>
      </c>
    </row>
    <row r="21" spans="1:7" ht="18.75">
      <c r="A21" s="137">
        <v>13</v>
      </c>
      <c r="B21" s="138" t="s">
        <v>385</v>
      </c>
      <c r="C21" s="139" t="s">
        <v>386</v>
      </c>
      <c r="D21" s="147" t="s">
        <v>366</v>
      </c>
      <c r="E21" s="140">
        <v>10029</v>
      </c>
      <c r="F21" s="140">
        <v>13792</v>
      </c>
      <c r="G21" s="137">
        <f t="shared" si="0"/>
        <v>137.52</v>
      </c>
    </row>
    <row r="22" spans="1:7" ht="18.75">
      <c r="A22" s="137">
        <v>14</v>
      </c>
      <c r="B22" s="138" t="s">
        <v>387</v>
      </c>
      <c r="C22" s="139" t="s">
        <v>388</v>
      </c>
      <c r="D22" s="147" t="s">
        <v>366</v>
      </c>
      <c r="E22" s="140">
        <v>779</v>
      </c>
      <c r="F22" s="140">
        <v>1073.17</v>
      </c>
      <c r="G22" s="137">
        <f t="shared" si="0"/>
        <v>137.76</v>
      </c>
    </row>
    <row r="23" spans="1:7" ht="18.75">
      <c r="A23" s="137">
        <v>15</v>
      </c>
      <c r="B23" s="138" t="s">
        <v>389</v>
      </c>
      <c r="C23" s="139" t="s">
        <v>390</v>
      </c>
      <c r="D23" s="147" t="s">
        <v>391</v>
      </c>
      <c r="E23" s="140">
        <v>369.05</v>
      </c>
      <c r="F23" s="140">
        <v>537.58</v>
      </c>
      <c r="G23" s="137">
        <f t="shared" si="0"/>
        <v>145.67</v>
      </c>
    </row>
    <row r="24" spans="1:7" ht="18.75">
      <c r="A24" s="137">
        <v>16</v>
      </c>
      <c r="B24" s="138" t="s">
        <v>392</v>
      </c>
      <c r="C24" s="139" t="s">
        <v>393</v>
      </c>
      <c r="D24" s="147" t="s">
        <v>391</v>
      </c>
      <c r="E24" s="140">
        <v>249.78</v>
      </c>
      <c r="F24" s="140">
        <v>339.1</v>
      </c>
      <c r="G24" s="137">
        <f t="shared" si="0"/>
        <v>135.76</v>
      </c>
    </row>
    <row r="25" spans="1:7" ht="18.75">
      <c r="A25" s="137">
        <v>17</v>
      </c>
      <c r="B25" s="138" t="s">
        <v>394</v>
      </c>
      <c r="C25" s="139" t="s">
        <v>395</v>
      </c>
      <c r="D25" s="147" t="s">
        <v>366</v>
      </c>
      <c r="E25" s="140">
        <v>788760</v>
      </c>
      <c r="F25" s="140">
        <v>944167</v>
      </c>
      <c r="G25" s="137">
        <f t="shared" si="0"/>
        <v>119.7</v>
      </c>
    </row>
    <row r="26" spans="1:7" ht="18.75">
      <c r="A26" s="137">
        <v>18</v>
      </c>
      <c r="B26" s="138" t="s">
        <v>396</v>
      </c>
      <c r="C26" s="139" t="s">
        <v>397</v>
      </c>
      <c r="D26" s="147" t="s">
        <v>366</v>
      </c>
      <c r="E26" s="140">
        <v>633975</v>
      </c>
      <c r="F26" s="140">
        <v>690314</v>
      </c>
      <c r="G26" s="137">
        <f t="shared" si="0"/>
        <v>108.89</v>
      </c>
    </row>
    <row r="27" spans="1:7" ht="18.75">
      <c r="A27" s="137">
        <v>19</v>
      </c>
      <c r="B27" s="138" t="s">
        <v>398</v>
      </c>
      <c r="C27" s="139" t="s">
        <v>399</v>
      </c>
      <c r="D27" s="147" t="s">
        <v>366</v>
      </c>
      <c r="E27" s="140">
        <v>212911</v>
      </c>
      <c r="F27" s="140">
        <v>203548</v>
      </c>
      <c r="G27" s="137">
        <f t="shared" si="0"/>
        <v>95.6</v>
      </c>
    </row>
    <row r="28" spans="1:7" ht="18.75">
      <c r="A28" s="137">
        <v>20</v>
      </c>
      <c r="B28" s="138" t="s">
        <v>400</v>
      </c>
      <c r="C28" s="139" t="s">
        <v>401</v>
      </c>
      <c r="D28" s="147" t="s">
        <v>391</v>
      </c>
      <c r="E28" s="142">
        <v>27303.8</v>
      </c>
      <c r="F28" s="140">
        <v>22524</v>
      </c>
      <c r="G28" s="137">
        <f t="shared" si="0"/>
        <v>82.49</v>
      </c>
    </row>
    <row r="29" spans="1:7" ht="18">
      <c r="A29" s="137">
        <v>21</v>
      </c>
      <c r="B29" s="138" t="s">
        <v>402</v>
      </c>
      <c r="C29" s="143" t="s">
        <v>403</v>
      </c>
      <c r="D29" s="147" t="s">
        <v>366</v>
      </c>
      <c r="E29" s="140">
        <v>8713.2</v>
      </c>
      <c r="F29" s="140">
        <v>7931</v>
      </c>
      <c r="G29" s="137">
        <f t="shared" si="0"/>
        <v>91.02</v>
      </c>
    </row>
    <row r="30" spans="1:7" ht="18.75">
      <c r="A30" s="137">
        <v>22</v>
      </c>
      <c r="B30" s="138" t="s">
        <v>404</v>
      </c>
      <c r="C30" s="139" t="s">
        <v>405</v>
      </c>
      <c r="D30" s="147" t="s">
        <v>366</v>
      </c>
      <c r="E30" s="140">
        <v>41030</v>
      </c>
      <c r="F30" s="140">
        <v>45078</v>
      </c>
      <c r="G30" s="137">
        <f t="shared" si="0"/>
        <v>109.87</v>
      </c>
    </row>
    <row r="31" spans="1:7" ht="18.75">
      <c r="A31" s="137">
        <v>23</v>
      </c>
      <c r="B31" s="138" t="s">
        <v>406</v>
      </c>
      <c r="C31" s="139" t="s">
        <v>407</v>
      </c>
      <c r="D31" s="147" t="s">
        <v>366</v>
      </c>
      <c r="E31" s="140">
        <v>23714</v>
      </c>
      <c r="F31" s="140">
        <v>25433</v>
      </c>
      <c r="G31" s="137">
        <f t="shared" si="0"/>
        <v>107.25</v>
      </c>
    </row>
    <row r="32" spans="1:7" ht="18.75">
      <c r="A32" s="137">
        <v>24</v>
      </c>
      <c r="B32" s="138" t="s">
        <v>408</v>
      </c>
      <c r="C32" s="139" t="s">
        <v>409</v>
      </c>
      <c r="D32" s="147" t="s">
        <v>366</v>
      </c>
      <c r="E32" s="140">
        <v>128304</v>
      </c>
      <c r="F32" s="140">
        <v>119784</v>
      </c>
      <c r="G32" s="137">
        <f t="shared" si="0"/>
        <v>93.36</v>
      </c>
    </row>
    <row r="33" spans="1:7" ht="18.75">
      <c r="A33" s="137">
        <v>25</v>
      </c>
      <c r="B33" s="138" t="s">
        <v>410</v>
      </c>
      <c r="C33" s="139" t="s">
        <v>411</v>
      </c>
      <c r="D33" s="147" t="s">
        <v>366</v>
      </c>
      <c r="E33" s="140">
        <v>42072</v>
      </c>
      <c r="F33" s="140">
        <v>47253</v>
      </c>
      <c r="G33" s="137">
        <f t="shared" si="0"/>
        <v>112.31</v>
      </c>
    </row>
    <row r="34" spans="1:7" ht="18.75">
      <c r="A34" s="137">
        <v>26</v>
      </c>
      <c r="B34" s="138" t="s">
        <v>412</v>
      </c>
      <c r="C34" s="139" t="s">
        <v>413</v>
      </c>
      <c r="D34" s="147" t="s">
        <v>414</v>
      </c>
      <c r="E34" s="140">
        <v>37770</v>
      </c>
      <c r="F34" s="140">
        <v>36100</v>
      </c>
      <c r="G34" s="137">
        <f t="shared" si="0"/>
        <v>95.58</v>
      </c>
    </row>
    <row r="35" spans="1:7" ht="18.75">
      <c r="A35" s="137">
        <v>27</v>
      </c>
      <c r="B35" s="138" t="s">
        <v>415</v>
      </c>
      <c r="C35" s="139" t="s">
        <v>416</v>
      </c>
      <c r="D35" s="147" t="s">
        <v>414</v>
      </c>
      <c r="E35" s="140">
        <v>4524.44</v>
      </c>
      <c r="F35" s="140">
        <v>4446.26</v>
      </c>
      <c r="G35" s="137">
        <f t="shared" si="0"/>
        <v>98.27</v>
      </c>
    </row>
    <row r="36" spans="1:7" ht="18.75">
      <c r="A36" s="137">
        <v>28</v>
      </c>
      <c r="B36" s="138" t="s">
        <v>417</v>
      </c>
      <c r="C36" s="139" t="s">
        <v>418</v>
      </c>
      <c r="D36" s="147" t="s">
        <v>414</v>
      </c>
      <c r="E36" s="140">
        <v>7597</v>
      </c>
      <c r="F36" s="140">
        <v>7511</v>
      </c>
      <c r="G36" s="137">
        <f t="shared" si="0"/>
        <v>98.87</v>
      </c>
    </row>
    <row r="37" spans="1:7" ht="18.75">
      <c r="A37" s="137">
        <v>29</v>
      </c>
      <c r="B37" s="138" t="s">
        <v>419</v>
      </c>
      <c r="C37" s="139" t="s">
        <v>420</v>
      </c>
      <c r="D37" s="147" t="s">
        <v>414</v>
      </c>
      <c r="E37" s="140">
        <v>148.3</v>
      </c>
      <c r="F37" s="140">
        <v>212</v>
      </c>
      <c r="G37" s="137">
        <f t="shared" si="0"/>
        <v>142.95</v>
      </c>
    </row>
    <row r="38" spans="1:7" ht="18.75">
      <c r="A38" s="137">
        <v>30</v>
      </c>
      <c r="B38" s="138" t="s">
        <v>421</v>
      </c>
      <c r="C38" s="139" t="s">
        <v>422</v>
      </c>
      <c r="D38" s="147" t="s">
        <v>414</v>
      </c>
      <c r="E38" s="140">
        <v>119957</v>
      </c>
      <c r="F38" s="140">
        <v>112744</v>
      </c>
      <c r="G38" s="137">
        <f t="shared" si="0"/>
        <v>93.99</v>
      </c>
    </row>
    <row r="39" spans="1:7" ht="18.75">
      <c r="A39" s="137">
        <v>31</v>
      </c>
      <c r="B39" s="138" t="s">
        <v>423</v>
      </c>
      <c r="C39" s="139" t="s">
        <v>424</v>
      </c>
      <c r="D39" s="147" t="s">
        <v>414</v>
      </c>
      <c r="E39" s="140">
        <v>8240</v>
      </c>
      <c r="F39" s="140">
        <v>10369</v>
      </c>
      <c r="G39" s="137">
        <f t="shared" si="0"/>
        <v>125.84</v>
      </c>
    </row>
    <row r="40" spans="1:7" ht="18.75">
      <c r="A40" s="137">
        <v>32</v>
      </c>
      <c r="B40" s="138" t="s">
        <v>425</v>
      </c>
      <c r="C40" s="139" t="s">
        <v>426</v>
      </c>
      <c r="D40" s="147" t="s">
        <v>366</v>
      </c>
      <c r="E40" s="140">
        <v>926.8</v>
      </c>
      <c r="F40" s="140">
        <v>759.97</v>
      </c>
      <c r="G40" s="137">
        <f t="shared" si="0"/>
        <v>82</v>
      </c>
    </row>
    <row r="41" spans="1:7" ht="18.75">
      <c r="A41" s="137">
        <v>33</v>
      </c>
      <c r="B41" s="138" t="s">
        <v>427</v>
      </c>
      <c r="C41" s="139" t="s">
        <v>428</v>
      </c>
      <c r="D41" s="147" t="s">
        <v>414</v>
      </c>
      <c r="E41" s="140">
        <v>7068</v>
      </c>
      <c r="F41" s="140">
        <v>7518</v>
      </c>
      <c r="G41" s="137">
        <f t="shared" si="0"/>
        <v>106.37</v>
      </c>
    </row>
    <row r="42" spans="1:7" ht="18.75">
      <c r="A42" s="137">
        <v>34</v>
      </c>
      <c r="B42" s="138" t="s">
        <v>429</v>
      </c>
      <c r="C42" s="139" t="s">
        <v>430</v>
      </c>
      <c r="D42" s="147" t="s">
        <v>431</v>
      </c>
      <c r="E42" s="140">
        <v>0.9</v>
      </c>
      <c r="F42" s="140">
        <v>0.75</v>
      </c>
      <c r="G42" s="137">
        <f t="shared" si="0"/>
        <v>83.33</v>
      </c>
    </row>
    <row r="43" spans="1:7" ht="18.75">
      <c r="A43" s="137">
        <v>35</v>
      </c>
      <c r="B43" s="138" t="s">
        <v>432</v>
      </c>
      <c r="C43" s="139" t="s">
        <v>433</v>
      </c>
      <c r="D43" s="147" t="s">
        <v>366</v>
      </c>
      <c r="E43" s="140">
        <v>3321.5</v>
      </c>
      <c r="F43" s="140">
        <v>2907</v>
      </c>
      <c r="G43" s="137">
        <f t="shared" si="0"/>
        <v>87.52</v>
      </c>
    </row>
    <row r="44" spans="1:7" ht="18.75">
      <c r="A44" s="137">
        <v>36</v>
      </c>
      <c r="B44" s="138" t="s">
        <v>434</v>
      </c>
      <c r="C44" s="139" t="s">
        <v>435</v>
      </c>
      <c r="D44" s="147" t="s">
        <v>414</v>
      </c>
      <c r="E44" s="140">
        <v>5819</v>
      </c>
      <c r="F44" s="140">
        <v>5517</v>
      </c>
      <c r="G44" s="137">
        <f t="shared" si="0"/>
        <v>94.81</v>
      </c>
    </row>
    <row r="45" spans="1:7" ht="18.75">
      <c r="A45" s="137">
        <v>37</v>
      </c>
      <c r="B45" s="138" t="s">
        <v>436</v>
      </c>
      <c r="C45" s="139" t="s">
        <v>437</v>
      </c>
      <c r="D45" s="147" t="s">
        <v>431</v>
      </c>
      <c r="E45" s="140">
        <v>204.1</v>
      </c>
      <c r="F45" s="140">
        <v>260</v>
      </c>
      <c r="G45" s="137">
        <f t="shared" si="0"/>
        <v>127.39</v>
      </c>
    </row>
    <row r="46" spans="1:7" ht="18.75">
      <c r="A46" s="137">
        <v>38</v>
      </c>
      <c r="B46" s="138" t="s">
        <v>438</v>
      </c>
      <c r="C46" s="139" t="s">
        <v>439</v>
      </c>
      <c r="D46" s="147" t="s">
        <v>431</v>
      </c>
      <c r="E46" s="140">
        <v>6621.11</v>
      </c>
      <c r="F46" s="140">
        <v>7260.21</v>
      </c>
      <c r="G46" s="137">
        <f t="shared" si="0"/>
        <v>109.65</v>
      </c>
    </row>
    <row r="47" spans="1:7" ht="18.75">
      <c r="A47" s="137">
        <v>39</v>
      </c>
      <c r="B47" s="138" t="s">
        <v>440</v>
      </c>
      <c r="C47" s="139" t="s">
        <v>441</v>
      </c>
      <c r="D47" s="147" t="s">
        <v>431</v>
      </c>
      <c r="E47" s="140">
        <v>603.1</v>
      </c>
      <c r="F47" s="140">
        <v>557.2</v>
      </c>
      <c r="G47" s="137">
        <f t="shared" si="0"/>
        <v>92.39</v>
      </c>
    </row>
    <row r="48" spans="1:7" ht="18.75">
      <c r="A48" s="137">
        <v>40</v>
      </c>
      <c r="B48" s="138" t="s">
        <v>442</v>
      </c>
      <c r="C48" s="139" t="s">
        <v>443</v>
      </c>
      <c r="D48" s="147" t="s">
        <v>431</v>
      </c>
      <c r="E48" s="140">
        <v>587</v>
      </c>
      <c r="F48" s="140">
        <v>500.4</v>
      </c>
      <c r="G48" s="137">
        <f t="shared" si="0"/>
        <v>85.25</v>
      </c>
    </row>
    <row r="49" spans="1:7" ht="18.75">
      <c r="A49" s="137">
        <v>41</v>
      </c>
      <c r="B49" s="138" t="s">
        <v>444</v>
      </c>
      <c r="C49" s="139" t="s">
        <v>445</v>
      </c>
      <c r="D49" s="147" t="s">
        <v>431</v>
      </c>
      <c r="E49" s="140">
        <v>1668</v>
      </c>
      <c r="F49" s="140">
        <v>1435.45</v>
      </c>
      <c r="G49" s="137">
        <f t="shared" si="0"/>
        <v>86.06</v>
      </c>
    </row>
    <row r="50" spans="1:7" ht="18.75">
      <c r="A50" s="137">
        <v>42</v>
      </c>
      <c r="B50" s="138" t="s">
        <v>446</v>
      </c>
      <c r="C50" s="139" t="s">
        <v>447</v>
      </c>
      <c r="D50" s="147" t="s">
        <v>431</v>
      </c>
      <c r="E50" s="140">
        <v>5743.87</v>
      </c>
      <c r="F50" s="140">
        <v>6719.02</v>
      </c>
      <c r="G50" s="137">
        <f t="shared" si="0"/>
        <v>116.98</v>
      </c>
    </row>
    <row r="51" spans="1:7" ht="18.75">
      <c r="A51" s="137">
        <v>43</v>
      </c>
      <c r="B51" s="138" t="s">
        <v>448</v>
      </c>
      <c r="C51" s="139" t="s">
        <v>449</v>
      </c>
      <c r="D51" s="147" t="s">
        <v>431</v>
      </c>
      <c r="E51" s="140">
        <v>5599</v>
      </c>
      <c r="F51" s="140">
        <v>4879</v>
      </c>
      <c r="G51" s="137">
        <f t="shared" si="0"/>
        <v>87.14</v>
      </c>
    </row>
    <row r="52" spans="1:7" ht="18.75">
      <c r="A52" s="137">
        <v>44</v>
      </c>
      <c r="B52" s="138" t="s">
        <v>450</v>
      </c>
      <c r="C52" s="139" t="s">
        <v>451</v>
      </c>
      <c r="D52" s="147" t="s">
        <v>431</v>
      </c>
      <c r="E52" s="140">
        <v>6812</v>
      </c>
      <c r="F52" s="140">
        <v>5974</v>
      </c>
      <c r="G52" s="137">
        <f t="shared" si="0"/>
        <v>87.7</v>
      </c>
    </row>
    <row r="53" spans="1:7" ht="18.75">
      <c r="A53" s="137">
        <v>45</v>
      </c>
      <c r="B53" s="138" t="s">
        <v>452</v>
      </c>
      <c r="C53" s="139" t="s">
        <v>453</v>
      </c>
      <c r="D53" s="147" t="s">
        <v>431</v>
      </c>
      <c r="E53" s="140">
        <v>6613.7</v>
      </c>
      <c r="F53" s="140">
        <v>6344</v>
      </c>
      <c r="G53" s="137">
        <f t="shared" si="0"/>
        <v>95.92</v>
      </c>
    </row>
    <row r="54" spans="1:7" ht="18.75">
      <c r="A54" s="137">
        <v>46</v>
      </c>
      <c r="B54" s="138" t="s">
        <v>454</v>
      </c>
      <c r="C54" s="139" t="s">
        <v>455</v>
      </c>
      <c r="D54" s="147" t="s">
        <v>431</v>
      </c>
      <c r="E54" s="140">
        <v>35</v>
      </c>
      <c r="F54" s="140">
        <v>55.55</v>
      </c>
      <c r="G54" s="137">
        <f t="shared" si="0"/>
        <v>158.71</v>
      </c>
    </row>
    <row r="55" spans="1:7" ht="18.75">
      <c r="A55" s="137">
        <v>47</v>
      </c>
      <c r="B55" s="138" t="s">
        <v>456</v>
      </c>
      <c r="C55" s="139" t="s">
        <v>457</v>
      </c>
      <c r="D55" s="147" t="s">
        <v>431</v>
      </c>
      <c r="E55" s="140">
        <v>21504</v>
      </c>
      <c r="F55" s="140">
        <v>19637</v>
      </c>
      <c r="G55" s="137">
        <f t="shared" si="0"/>
        <v>91.32</v>
      </c>
    </row>
    <row r="56" spans="1:7" ht="18.75">
      <c r="A56" s="137">
        <v>48</v>
      </c>
      <c r="B56" s="138" t="s">
        <v>458</v>
      </c>
      <c r="C56" s="139" t="s">
        <v>459</v>
      </c>
      <c r="D56" s="147" t="s">
        <v>431</v>
      </c>
      <c r="E56" s="140">
        <v>670</v>
      </c>
      <c r="F56" s="140">
        <v>746.56</v>
      </c>
      <c r="G56" s="137">
        <f t="shared" si="0"/>
        <v>111.43</v>
      </c>
    </row>
    <row r="57" spans="1:7" ht="18.75">
      <c r="A57" s="137">
        <v>49</v>
      </c>
      <c r="B57" s="138" t="s">
        <v>460</v>
      </c>
      <c r="C57" s="139" t="s">
        <v>461</v>
      </c>
      <c r="D57" s="147" t="s">
        <v>431</v>
      </c>
      <c r="E57" s="140">
        <v>157.8</v>
      </c>
      <c r="F57" s="140">
        <v>157.42</v>
      </c>
      <c r="G57" s="137">
        <f t="shared" si="0"/>
        <v>99.76</v>
      </c>
    </row>
    <row r="58" spans="1:7" ht="18.75">
      <c r="A58" s="137">
        <v>50</v>
      </c>
      <c r="B58" s="138" t="s">
        <v>462</v>
      </c>
      <c r="C58" s="139" t="s">
        <v>463</v>
      </c>
      <c r="D58" s="147" t="s">
        <v>431</v>
      </c>
      <c r="E58" s="140">
        <v>14161</v>
      </c>
      <c r="F58" s="140">
        <v>32040.08</v>
      </c>
      <c r="G58" s="137">
        <f t="shared" si="0"/>
        <v>226.26</v>
      </c>
    </row>
    <row r="59" spans="1:7" ht="18.75">
      <c r="A59" s="137">
        <v>51</v>
      </c>
      <c r="B59" s="138" t="s">
        <v>464</v>
      </c>
      <c r="C59" s="139" t="s">
        <v>465</v>
      </c>
      <c r="D59" s="147" t="s">
        <v>466</v>
      </c>
      <c r="E59" s="140">
        <v>31236.35</v>
      </c>
      <c r="F59" s="140">
        <v>36114.63</v>
      </c>
      <c r="G59" s="137">
        <f t="shared" si="0"/>
        <v>115.62</v>
      </c>
    </row>
    <row r="60" spans="1:7" ht="18.75">
      <c r="A60" s="137">
        <v>52</v>
      </c>
      <c r="B60" s="138" t="s">
        <v>467</v>
      </c>
      <c r="C60" s="139" t="s">
        <v>468</v>
      </c>
      <c r="D60" s="147" t="s">
        <v>466</v>
      </c>
      <c r="E60" s="140">
        <v>10485.62</v>
      </c>
      <c r="F60" s="140">
        <v>14402.3</v>
      </c>
      <c r="G60" s="137">
        <f t="shared" si="0"/>
        <v>137.35</v>
      </c>
    </row>
    <row r="61" spans="1:7" ht="18.75">
      <c r="A61" s="137">
        <v>53</v>
      </c>
      <c r="B61" s="138" t="s">
        <v>469</v>
      </c>
      <c r="C61" s="139" t="s">
        <v>470</v>
      </c>
      <c r="D61" s="147" t="s">
        <v>466</v>
      </c>
      <c r="E61" s="140">
        <v>8406</v>
      </c>
      <c r="F61" s="140">
        <v>8889</v>
      </c>
      <c r="G61" s="137">
        <f t="shared" si="0"/>
        <v>105.75</v>
      </c>
    </row>
    <row r="62" spans="1:7" ht="18.75">
      <c r="A62" s="137">
        <v>54</v>
      </c>
      <c r="B62" s="138" t="s">
        <v>471</v>
      </c>
      <c r="C62" s="139" t="s">
        <v>472</v>
      </c>
      <c r="D62" s="147" t="s">
        <v>361</v>
      </c>
      <c r="E62" s="140">
        <v>1816</v>
      </c>
      <c r="F62" s="140">
        <v>1798</v>
      </c>
      <c r="G62" s="137">
        <f t="shared" si="0"/>
        <v>99.01</v>
      </c>
    </row>
    <row r="63" spans="1:7" ht="18.75">
      <c r="A63" s="137">
        <v>55</v>
      </c>
      <c r="B63" s="138" t="s">
        <v>473</v>
      </c>
      <c r="C63" s="139" t="s">
        <v>474</v>
      </c>
      <c r="D63" s="147" t="s">
        <v>366</v>
      </c>
      <c r="E63" s="140">
        <v>2153</v>
      </c>
      <c r="F63" s="140">
        <v>1902</v>
      </c>
      <c r="G63" s="137">
        <f t="shared" si="0"/>
        <v>88.34</v>
      </c>
    </row>
    <row r="64" spans="1:7" ht="18.75">
      <c r="A64" s="137">
        <v>56</v>
      </c>
      <c r="B64" s="138" t="s">
        <v>475</v>
      </c>
      <c r="C64" s="139" t="s">
        <v>476</v>
      </c>
      <c r="D64" s="147" t="s">
        <v>366</v>
      </c>
      <c r="E64" s="140">
        <v>4128</v>
      </c>
      <c r="F64" s="140">
        <v>3884</v>
      </c>
      <c r="G64" s="137">
        <f t="shared" si="0"/>
        <v>94.09</v>
      </c>
    </row>
    <row r="65" spans="1:7" ht="18.75">
      <c r="A65" s="137">
        <v>57</v>
      </c>
      <c r="B65" s="138" t="s">
        <v>477</v>
      </c>
      <c r="C65" s="139" t="s">
        <v>478</v>
      </c>
      <c r="D65" s="147" t="s">
        <v>366</v>
      </c>
      <c r="E65" s="140">
        <v>406</v>
      </c>
      <c r="F65" s="140">
        <v>326</v>
      </c>
      <c r="G65" s="137">
        <f t="shared" si="0"/>
        <v>80.3</v>
      </c>
    </row>
    <row r="66" spans="1:7" ht="18.75">
      <c r="A66" s="137">
        <v>58</v>
      </c>
      <c r="B66" s="138" t="s">
        <v>479</v>
      </c>
      <c r="C66" s="139" t="s">
        <v>480</v>
      </c>
      <c r="D66" s="147" t="s">
        <v>481</v>
      </c>
      <c r="E66" s="140">
        <v>45209</v>
      </c>
      <c r="F66" s="140">
        <v>47100</v>
      </c>
      <c r="G66" s="137">
        <f t="shared" si="0"/>
        <v>104.18</v>
      </c>
    </row>
    <row r="67" spans="1:7" ht="18.75">
      <c r="A67" s="137">
        <v>59</v>
      </c>
      <c r="B67" s="138" t="s">
        <v>482</v>
      </c>
      <c r="C67" s="139" t="s">
        <v>483</v>
      </c>
      <c r="D67" s="147" t="s">
        <v>481</v>
      </c>
      <c r="E67" s="140">
        <v>305.3</v>
      </c>
      <c r="F67" s="140">
        <v>401</v>
      </c>
      <c r="G67" s="137">
        <f t="shared" si="0"/>
        <v>131.35</v>
      </c>
    </row>
    <row r="68" spans="1:7" ht="18.75">
      <c r="A68" s="137">
        <v>60</v>
      </c>
      <c r="B68" s="138" t="s">
        <v>484</v>
      </c>
      <c r="C68" s="139" t="s">
        <v>485</v>
      </c>
      <c r="D68" s="147" t="s">
        <v>366</v>
      </c>
      <c r="E68" s="140">
        <v>625</v>
      </c>
      <c r="F68" s="140">
        <v>798</v>
      </c>
      <c r="G68" s="137">
        <f t="shared" si="0"/>
        <v>127.68</v>
      </c>
    </row>
    <row r="69" spans="1:7" ht="18.75">
      <c r="A69" s="137">
        <v>61</v>
      </c>
      <c r="B69" s="138" t="s">
        <v>486</v>
      </c>
      <c r="C69" s="139" t="s">
        <v>487</v>
      </c>
      <c r="D69" s="147" t="s">
        <v>366</v>
      </c>
      <c r="E69" s="140">
        <v>87781</v>
      </c>
      <c r="F69" s="140">
        <v>96927</v>
      </c>
      <c r="G69" s="137">
        <f t="shared" si="0"/>
        <v>110.42</v>
      </c>
    </row>
    <row r="70" spans="1:7" ht="18">
      <c r="A70" s="137">
        <v>62</v>
      </c>
      <c r="B70" s="138" t="s">
        <v>488</v>
      </c>
      <c r="C70" s="143" t="s">
        <v>489</v>
      </c>
      <c r="D70" s="147" t="s">
        <v>366</v>
      </c>
      <c r="E70" s="140">
        <v>32979</v>
      </c>
      <c r="F70" s="140">
        <v>35797</v>
      </c>
      <c r="G70" s="137">
        <f t="shared" si="0"/>
        <v>108.54</v>
      </c>
    </row>
    <row r="71" spans="1:7" ht="18.75">
      <c r="A71" s="137">
        <v>63</v>
      </c>
      <c r="B71" s="138" t="s">
        <v>490</v>
      </c>
      <c r="C71" s="139" t="s">
        <v>491</v>
      </c>
      <c r="D71" s="147" t="s">
        <v>366</v>
      </c>
      <c r="E71" s="140">
        <v>126971</v>
      </c>
      <c r="F71" s="140">
        <v>110625</v>
      </c>
      <c r="G71" s="137">
        <f t="shared" si="0"/>
        <v>87.13</v>
      </c>
    </row>
    <row r="72" spans="1:7" ht="18.75">
      <c r="A72" s="137">
        <v>64</v>
      </c>
      <c r="B72" s="138" t="s">
        <v>492</v>
      </c>
      <c r="C72" s="139" t="s">
        <v>493</v>
      </c>
      <c r="D72" s="147" t="s">
        <v>366</v>
      </c>
      <c r="E72" s="140">
        <v>148478</v>
      </c>
      <c r="F72" s="140">
        <v>136022</v>
      </c>
      <c r="G72" s="137">
        <f t="shared" si="0"/>
        <v>91.61</v>
      </c>
    </row>
    <row r="73" spans="1:7" ht="18.75">
      <c r="A73" s="137">
        <v>65</v>
      </c>
      <c r="B73" s="138" t="s">
        <v>494</v>
      </c>
      <c r="C73" s="139" t="s">
        <v>495</v>
      </c>
      <c r="D73" s="147" t="s">
        <v>366</v>
      </c>
      <c r="E73" s="140">
        <v>468</v>
      </c>
      <c r="F73" s="140">
        <v>510</v>
      </c>
      <c r="G73" s="137">
        <f aca="true" t="shared" si="1" ref="G73:G136">ROUND(F73/E73*100,2)</f>
        <v>108.97</v>
      </c>
    </row>
    <row r="74" spans="1:7" ht="18.75">
      <c r="A74" s="137">
        <v>66</v>
      </c>
      <c r="B74" s="138" t="s">
        <v>496</v>
      </c>
      <c r="C74" s="139" t="s">
        <v>497</v>
      </c>
      <c r="D74" s="147" t="s">
        <v>366</v>
      </c>
      <c r="E74" s="140">
        <v>1006.3</v>
      </c>
      <c r="F74" s="140">
        <v>1145.7</v>
      </c>
      <c r="G74" s="137">
        <f t="shared" si="1"/>
        <v>113.85</v>
      </c>
    </row>
    <row r="75" spans="1:7" ht="18.75">
      <c r="A75" s="137">
        <v>67</v>
      </c>
      <c r="B75" s="138" t="s">
        <v>498</v>
      </c>
      <c r="C75" s="139" t="s">
        <v>499</v>
      </c>
      <c r="D75" s="147" t="s">
        <v>366</v>
      </c>
      <c r="E75" s="140">
        <v>6355</v>
      </c>
      <c r="F75" s="140">
        <v>9682.81</v>
      </c>
      <c r="G75" s="137">
        <f t="shared" si="1"/>
        <v>152.37</v>
      </c>
    </row>
    <row r="76" spans="1:7" ht="18.75">
      <c r="A76" s="137">
        <v>68</v>
      </c>
      <c r="B76" s="138" t="s">
        <v>500</v>
      </c>
      <c r="C76" s="139" t="s">
        <v>501</v>
      </c>
      <c r="D76" s="147" t="s">
        <v>366</v>
      </c>
      <c r="E76" s="140">
        <v>3174.42</v>
      </c>
      <c r="F76" s="140">
        <v>3383.48</v>
      </c>
      <c r="G76" s="137">
        <f t="shared" si="1"/>
        <v>106.59</v>
      </c>
    </row>
    <row r="77" spans="1:7" ht="18.75">
      <c r="A77" s="137">
        <v>69</v>
      </c>
      <c r="B77" s="138" t="s">
        <v>502</v>
      </c>
      <c r="C77" s="139" t="s">
        <v>503</v>
      </c>
      <c r="D77" s="147" t="s">
        <v>366</v>
      </c>
      <c r="E77" s="140">
        <v>32897</v>
      </c>
      <c r="F77" s="140">
        <v>38974</v>
      </c>
      <c r="G77" s="137">
        <f t="shared" si="1"/>
        <v>118.47</v>
      </c>
    </row>
    <row r="78" spans="1:7" ht="18.75">
      <c r="A78" s="137">
        <v>70</v>
      </c>
      <c r="B78" s="138" t="s">
        <v>504</v>
      </c>
      <c r="C78" s="139" t="s">
        <v>505</v>
      </c>
      <c r="D78" s="147" t="s">
        <v>366</v>
      </c>
      <c r="E78" s="140">
        <v>8540.1</v>
      </c>
      <c r="F78" s="140">
        <v>9363.97</v>
      </c>
      <c r="G78" s="137">
        <f t="shared" si="1"/>
        <v>109.65</v>
      </c>
    </row>
    <row r="79" spans="1:7" ht="18.75">
      <c r="A79" s="137">
        <v>71</v>
      </c>
      <c r="B79" s="138" t="s">
        <v>506</v>
      </c>
      <c r="C79" s="139" t="s">
        <v>507</v>
      </c>
      <c r="D79" s="147" t="s">
        <v>366</v>
      </c>
      <c r="E79" s="140">
        <v>3489</v>
      </c>
      <c r="F79" s="140">
        <v>3516</v>
      </c>
      <c r="G79" s="137">
        <f t="shared" si="1"/>
        <v>100.77</v>
      </c>
    </row>
    <row r="80" spans="1:7" ht="18">
      <c r="A80" s="137">
        <v>72</v>
      </c>
      <c r="B80" s="138" t="s">
        <v>508</v>
      </c>
      <c r="C80" s="143" t="s">
        <v>509</v>
      </c>
      <c r="D80" s="147" t="s">
        <v>366</v>
      </c>
      <c r="E80" s="140">
        <v>190.4</v>
      </c>
      <c r="F80" s="140">
        <v>205.65</v>
      </c>
      <c r="G80" s="137">
        <f t="shared" si="1"/>
        <v>108.01</v>
      </c>
    </row>
    <row r="81" spans="1:7" ht="18">
      <c r="A81" s="137">
        <v>73</v>
      </c>
      <c r="B81" s="138" t="s">
        <v>510</v>
      </c>
      <c r="C81" s="143" t="s">
        <v>511</v>
      </c>
      <c r="D81" s="147" t="s">
        <v>512</v>
      </c>
      <c r="E81" s="140">
        <v>374941</v>
      </c>
      <c r="F81" s="140">
        <v>333518</v>
      </c>
      <c r="G81" s="137">
        <f t="shared" si="1"/>
        <v>88.95</v>
      </c>
    </row>
    <row r="82" spans="1:7" ht="18">
      <c r="A82" s="137">
        <v>74</v>
      </c>
      <c r="B82" s="138" t="s">
        <v>513</v>
      </c>
      <c r="C82" s="143" t="s">
        <v>514</v>
      </c>
      <c r="D82" s="147" t="s">
        <v>512</v>
      </c>
      <c r="E82" s="140">
        <v>188000</v>
      </c>
      <c r="F82" s="140">
        <v>172000</v>
      </c>
      <c r="G82" s="137">
        <f t="shared" si="1"/>
        <v>91.49</v>
      </c>
    </row>
    <row r="83" spans="1:7" ht="18">
      <c r="A83" s="137">
        <v>75</v>
      </c>
      <c r="B83" s="138" t="s">
        <v>515</v>
      </c>
      <c r="C83" s="143" t="s">
        <v>516</v>
      </c>
      <c r="D83" s="147" t="s">
        <v>512</v>
      </c>
      <c r="E83" s="140">
        <v>2022851</v>
      </c>
      <c r="F83" s="140">
        <v>2685315</v>
      </c>
      <c r="G83" s="137">
        <f t="shared" si="1"/>
        <v>132.75</v>
      </c>
    </row>
    <row r="84" spans="1:7" ht="18.75">
      <c r="A84" s="137">
        <v>76</v>
      </c>
      <c r="B84" s="138" t="s">
        <v>517</v>
      </c>
      <c r="C84" s="139" t="s">
        <v>518</v>
      </c>
      <c r="D84" s="147" t="s">
        <v>366</v>
      </c>
      <c r="E84" s="140">
        <v>50231</v>
      </c>
      <c r="F84" s="140">
        <v>46873</v>
      </c>
      <c r="G84" s="137">
        <f t="shared" si="1"/>
        <v>93.31</v>
      </c>
    </row>
    <row r="85" spans="1:7" ht="18">
      <c r="A85" s="137">
        <v>77</v>
      </c>
      <c r="B85" s="138" t="s">
        <v>519</v>
      </c>
      <c r="C85" s="143" t="s">
        <v>520</v>
      </c>
      <c r="D85" s="147" t="s">
        <v>366</v>
      </c>
      <c r="E85" s="140">
        <v>5259.5</v>
      </c>
      <c r="F85" s="140">
        <v>6958</v>
      </c>
      <c r="G85" s="137">
        <f t="shared" si="1"/>
        <v>132.29</v>
      </c>
    </row>
    <row r="86" spans="1:7" ht="18">
      <c r="A86" s="137">
        <v>78</v>
      </c>
      <c r="B86" s="138" t="s">
        <v>521</v>
      </c>
      <c r="C86" s="143" t="s">
        <v>522</v>
      </c>
      <c r="D86" s="147" t="s">
        <v>366</v>
      </c>
      <c r="E86" s="140">
        <v>22391</v>
      </c>
      <c r="F86" s="140">
        <v>28329</v>
      </c>
      <c r="G86" s="137">
        <f t="shared" si="1"/>
        <v>126.52</v>
      </c>
    </row>
    <row r="87" spans="1:7" ht="18">
      <c r="A87" s="137">
        <v>79</v>
      </c>
      <c r="B87" s="138" t="s">
        <v>523</v>
      </c>
      <c r="C87" s="143" t="s">
        <v>524</v>
      </c>
      <c r="D87" s="147" t="s">
        <v>366</v>
      </c>
      <c r="E87" s="140">
        <v>1655</v>
      </c>
      <c r="F87" s="140">
        <v>1755</v>
      </c>
      <c r="G87" s="137">
        <f t="shared" si="1"/>
        <v>106.04</v>
      </c>
    </row>
    <row r="88" spans="1:7" ht="18">
      <c r="A88" s="137">
        <v>80</v>
      </c>
      <c r="B88" s="138" t="s">
        <v>525</v>
      </c>
      <c r="C88" s="143" t="s">
        <v>526</v>
      </c>
      <c r="D88" s="147" t="s">
        <v>366</v>
      </c>
      <c r="E88" s="140">
        <v>2006</v>
      </c>
      <c r="F88" s="140">
        <v>1768</v>
      </c>
      <c r="G88" s="137">
        <f t="shared" si="1"/>
        <v>88.14</v>
      </c>
    </row>
    <row r="89" spans="1:7" ht="18">
      <c r="A89" s="137">
        <v>81</v>
      </c>
      <c r="B89" s="138" t="s">
        <v>527</v>
      </c>
      <c r="C89" s="143" t="s">
        <v>528</v>
      </c>
      <c r="D89" s="147" t="s">
        <v>366</v>
      </c>
      <c r="E89" s="140">
        <v>1487.7</v>
      </c>
      <c r="F89" s="140">
        <v>2156.5</v>
      </c>
      <c r="G89" s="137">
        <f t="shared" si="1"/>
        <v>144.96</v>
      </c>
    </row>
    <row r="90" spans="1:7" ht="18">
      <c r="A90" s="137">
        <v>82</v>
      </c>
      <c r="B90" s="138" t="s">
        <v>529</v>
      </c>
      <c r="C90" s="143" t="s">
        <v>530</v>
      </c>
      <c r="D90" s="147" t="s">
        <v>366</v>
      </c>
      <c r="E90" s="140">
        <v>2127.09</v>
      </c>
      <c r="F90" s="140">
        <v>3263.5</v>
      </c>
      <c r="G90" s="137">
        <f t="shared" si="1"/>
        <v>153.43</v>
      </c>
    </row>
    <row r="91" spans="1:7" ht="18">
      <c r="A91" s="137">
        <v>83</v>
      </c>
      <c r="B91" s="138" t="s">
        <v>531</v>
      </c>
      <c r="C91" s="143" t="s">
        <v>532</v>
      </c>
      <c r="D91" s="147" t="s">
        <v>366</v>
      </c>
      <c r="E91" s="140">
        <v>35769</v>
      </c>
      <c r="F91" s="140">
        <v>33445</v>
      </c>
      <c r="G91" s="137">
        <f t="shared" si="1"/>
        <v>93.5</v>
      </c>
    </row>
    <row r="92" spans="1:7" ht="18">
      <c r="A92" s="137">
        <v>84</v>
      </c>
      <c r="B92" s="138" t="s">
        <v>533</v>
      </c>
      <c r="C92" s="143" t="s">
        <v>534</v>
      </c>
      <c r="D92" s="147" t="s">
        <v>366</v>
      </c>
      <c r="E92" s="140">
        <v>4717</v>
      </c>
      <c r="F92" s="140">
        <v>3928</v>
      </c>
      <c r="G92" s="137">
        <f t="shared" si="1"/>
        <v>83.27</v>
      </c>
    </row>
    <row r="93" spans="1:7" ht="18.75">
      <c r="A93" s="137">
        <v>85</v>
      </c>
      <c r="B93" s="138" t="s">
        <v>535</v>
      </c>
      <c r="C93" s="139" t="s">
        <v>536</v>
      </c>
      <c r="D93" s="147" t="s">
        <v>366</v>
      </c>
      <c r="E93" s="140">
        <v>11693.5</v>
      </c>
      <c r="F93" s="140">
        <v>13798</v>
      </c>
      <c r="G93" s="137">
        <f t="shared" si="1"/>
        <v>118</v>
      </c>
    </row>
    <row r="94" spans="1:7" ht="18">
      <c r="A94" s="137">
        <v>86</v>
      </c>
      <c r="B94" s="138" t="s">
        <v>537</v>
      </c>
      <c r="C94" s="143" t="s">
        <v>538</v>
      </c>
      <c r="D94" s="147" t="s">
        <v>366</v>
      </c>
      <c r="E94" s="140">
        <v>18137.5</v>
      </c>
      <c r="F94" s="140">
        <v>18819</v>
      </c>
      <c r="G94" s="137">
        <f t="shared" si="1"/>
        <v>103.76</v>
      </c>
    </row>
    <row r="95" spans="1:7" ht="18">
      <c r="A95" s="137">
        <v>87</v>
      </c>
      <c r="B95" s="138" t="s">
        <v>539</v>
      </c>
      <c r="C95" s="143" t="s">
        <v>540</v>
      </c>
      <c r="D95" s="147" t="s">
        <v>366</v>
      </c>
      <c r="E95" s="140">
        <v>9849.7</v>
      </c>
      <c r="F95" s="140">
        <v>7918.4</v>
      </c>
      <c r="G95" s="137">
        <f t="shared" si="1"/>
        <v>80.39</v>
      </c>
    </row>
    <row r="96" spans="1:7" ht="18.75">
      <c r="A96" s="137">
        <v>88</v>
      </c>
      <c r="B96" s="138" t="s">
        <v>541</v>
      </c>
      <c r="C96" s="139" t="s">
        <v>542</v>
      </c>
      <c r="D96" s="147" t="s">
        <v>414</v>
      </c>
      <c r="E96" s="140">
        <v>3740</v>
      </c>
      <c r="F96" s="140">
        <v>5704</v>
      </c>
      <c r="G96" s="137">
        <f t="shared" si="1"/>
        <v>152.51</v>
      </c>
    </row>
    <row r="97" spans="1:7" ht="18.75">
      <c r="A97" s="137">
        <v>89</v>
      </c>
      <c r="B97" s="138" t="s">
        <v>543</v>
      </c>
      <c r="C97" s="139" t="s">
        <v>544</v>
      </c>
      <c r="D97" s="147" t="s">
        <v>545</v>
      </c>
      <c r="E97" s="140">
        <v>3732</v>
      </c>
      <c r="F97" s="140">
        <v>3835</v>
      </c>
      <c r="G97" s="137">
        <f t="shared" si="1"/>
        <v>102.76</v>
      </c>
    </row>
    <row r="98" spans="1:7" ht="18.75">
      <c r="A98" s="137">
        <v>90</v>
      </c>
      <c r="B98" s="138" t="s">
        <v>546</v>
      </c>
      <c r="C98" s="139" t="s">
        <v>547</v>
      </c>
      <c r="D98" s="147" t="s">
        <v>545</v>
      </c>
      <c r="E98" s="140">
        <v>221492</v>
      </c>
      <c r="F98" s="140">
        <v>256715</v>
      </c>
      <c r="G98" s="137">
        <f t="shared" si="1"/>
        <v>115.9</v>
      </c>
    </row>
    <row r="99" spans="1:7" ht="18">
      <c r="A99" s="137">
        <v>91</v>
      </c>
      <c r="B99" s="138" t="s">
        <v>548</v>
      </c>
      <c r="C99" s="143" t="s">
        <v>549</v>
      </c>
      <c r="D99" s="147" t="s">
        <v>550</v>
      </c>
      <c r="E99" s="140">
        <v>6742000</v>
      </c>
      <c r="F99" s="140">
        <v>5895000</v>
      </c>
      <c r="G99" s="137">
        <f t="shared" si="1"/>
        <v>87.44</v>
      </c>
    </row>
    <row r="100" spans="1:7" ht="18.75">
      <c r="A100" s="137">
        <v>92</v>
      </c>
      <c r="B100" s="138" t="s">
        <v>551</v>
      </c>
      <c r="C100" s="139" t="s">
        <v>552</v>
      </c>
      <c r="D100" s="147" t="s">
        <v>431</v>
      </c>
      <c r="E100" s="140">
        <v>55.7</v>
      </c>
      <c r="F100" s="140">
        <v>65.8</v>
      </c>
      <c r="G100" s="137">
        <f t="shared" si="1"/>
        <v>118.13</v>
      </c>
    </row>
    <row r="101" spans="1:7" ht="18.75">
      <c r="A101" s="137">
        <v>93</v>
      </c>
      <c r="B101" s="138" t="s">
        <v>553</v>
      </c>
      <c r="C101" s="139" t="s">
        <v>554</v>
      </c>
      <c r="D101" s="147" t="s">
        <v>366</v>
      </c>
      <c r="E101" s="140">
        <v>27169</v>
      </c>
      <c r="F101" s="140">
        <v>31460</v>
      </c>
      <c r="G101" s="137">
        <f t="shared" si="1"/>
        <v>115.79</v>
      </c>
    </row>
    <row r="102" spans="1:7" ht="18.75">
      <c r="A102" s="137">
        <v>94</v>
      </c>
      <c r="B102" s="138" t="s">
        <v>555</v>
      </c>
      <c r="C102" s="139" t="s">
        <v>556</v>
      </c>
      <c r="D102" s="147" t="s">
        <v>361</v>
      </c>
      <c r="E102" s="140">
        <v>43129.5</v>
      </c>
      <c r="F102" s="140">
        <v>81641</v>
      </c>
      <c r="G102" s="137">
        <f t="shared" si="1"/>
        <v>189.29</v>
      </c>
    </row>
    <row r="103" spans="1:7" ht="18.75">
      <c r="A103" s="137">
        <v>95</v>
      </c>
      <c r="B103" s="138" t="s">
        <v>557</v>
      </c>
      <c r="C103" s="139" t="s">
        <v>558</v>
      </c>
      <c r="D103" s="147" t="s">
        <v>366</v>
      </c>
      <c r="E103" s="140">
        <v>215484</v>
      </c>
      <c r="F103" s="140">
        <v>289911</v>
      </c>
      <c r="G103" s="137">
        <f t="shared" si="1"/>
        <v>134.54</v>
      </c>
    </row>
    <row r="104" spans="1:7" ht="18.75">
      <c r="A104" s="137">
        <v>96</v>
      </c>
      <c r="B104" s="138" t="s">
        <v>559</v>
      </c>
      <c r="C104" s="139" t="s">
        <v>560</v>
      </c>
      <c r="D104" s="147" t="s">
        <v>431</v>
      </c>
      <c r="E104" s="140">
        <v>17.9</v>
      </c>
      <c r="F104" s="140">
        <v>30.47</v>
      </c>
      <c r="G104" s="137">
        <f t="shared" si="1"/>
        <v>170.22</v>
      </c>
    </row>
    <row r="105" spans="1:7" ht="18.75">
      <c r="A105" s="137">
        <v>97</v>
      </c>
      <c r="B105" s="138" t="s">
        <v>561</v>
      </c>
      <c r="C105" s="139" t="s">
        <v>562</v>
      </c>
      <c r="D105" s="147" t="s">
        <v>366</v>
      </c>
      <c r="E105" s="140">
        <v>30656.55</v>
      </c>
      <c r="F105" s="140">
        <v>25890.7</v>
      </c>
      <c r="G105" s="137">
        <f t="shared" si="1"/>
        <v>84.45</v>
      </c>
    </row>
    <row r="106" spans="1:7" ht="18.75">
      <c r="A106" s="137">
        <v>98</v>
      </c>
      <c r="B106" s="138" t="s">
        <v>563</v>
      </c>
      <c r="C106" s="139" t="s">
        <v>564</v>
      </c>
      <c r="D106" s="147" t="s">
        <v>366</v>
      </c>
      <c r="E106" s="140">
        <v>461</v>
      </c>
      <c r="F106" s="140">
        <v>399</v>
      </c>
      <c r="G106" s="137">
        <f t="shared" si="1"/>
        <v>86.55</v>
      </c>
    </row>
    <row r="107" spans="1:7" ht="18.75">
      <c r="A107" s="137">
        <v>99</v>
      </c>
      <c r="B107" s="138" t="s">
        <v>565</v>
      </c>
      <c r="C107" s="139" t="s">
        <v>566</v>
      </c>
      <c r="D107" s="147" t="s">
        <v>366</v>
      </c>
      <c r="E107" s="140">
        <v>79906.2</v>
      </c>
      <c r="F107" s="140">
        <v>101601.3</v>
      </c>
      <c r="G107" s="137">
        <f t="shared" si="1"/>
        <v>127.15</v>
      </c>
    </row>
    <row r="108" spans="1:7" ht="18.75">
      <c r="A108" s="137">
        <v>100</v>
      </c>
      <c r="B108" s="138" t="s">
        <v>567</v>
      </c>
      <c r="C108" s="139" t="s">
        <v>568</v>
      </c>
      <c r="D108" s="147" t="s">
        <v>366</v>
      </c>
      <c r="E108" s="140">
        <v>192.1</v>
      </c>
      <c r="F108" s="140">
        <v>170</v>
      </c>
      <c r="G108" s="137">
        <f t="shared" si="1"/>
        <v>88.5</v>
      </c>
    </row>
    <row r="109" spans="1:7" ht="18.75">
      <c r="A109" s="137">
        <v>101</v>
      </c>
      <c r="B109" s="138" t="s">
        <v>569</v>
      </c>
      <c r="C109" s="139" t="s">
        <v>570</v>
      </c>
      <c r="D109" s="147" t="s">
        <v>571</v>
      </c>
      <c r="E109" s="140">
        <v>3278</v>
      </c>
      <c r="F109" s="140">
        <v>2861</v>
      </c>
      <c r="G109" s="137">
        <f t="shared" si="1"/>
        <v>87.28</v>
      </c>
    </row>
    <row r="110" spans="1:7" ht="18.75">
      <c r="A110" s="137">
        <v>102</v>
      </c>
      <c r="B110" s="138" t="s">
        <v>572</v>
      </c>
      <c r="C110" s="139" t="s">
        <v>573</v>
      </c>
      <c r="D110" s="147" t="s">
        <v>571</v>
      </c>
      <c r="E110" s="140">
        <v>3740</v>
      </c>
      <c r="F110" s="140">
        <v>3700</v>
      </c>
      <c r="G110" s="137">
        <f t="shared" si="1"/>
        <v>98.93</v>
      </c>
    </row>
    <row r="111" spans="1:7" ht="18.75">
      <c r="A111" s="137">
        <v>103</v>
      </c>
      <c r="B111" s="138" t="s">
        <v>574</v>
      </c>
      <c r="C111" s="139" t="s">
        <v>575</v>
      </c>
      <c r="D111" s="147" t="s">
        <v>431</v>
      </c>
      <c r="E111" s="140">
        <v>4455</v>
      </c>
      <c r="F111" s="140">
        <v>3790</v>
      </c>
      <c r="G111" s="137">
        <f t="shared" si="1"/>
        <v>85.07</v>
      </c>
    </row>
    <row r="112" spans="1:7" ht="18.75">
      <c r="A112" s="137">
        <v>104</v>
      </c>
      <c r="B112" s="138" t="s">
        <v>576</v>
      </c>
      <c r="C112" s="139" t="s">
        <v>577</v>
      </c>
      <c r="D112" s="147" t="s">
        <v>578</v>
      </c>
      <c r="E112" s="140">
        <v>205557</v>
      </c>
      <c r="F112" s="140">
        <v>173717</v>
      </c>
      <c r="G112" s="137">
        <f t="shared" si="1"/>
        <v>84.51</v>
      </c>
    </row>
    <row r="113" spans="1:7" ht="18.75">
      <c r="A113" s="137">
        <v>105</v>
      </c>
      <c r="B113" s="138" t="s">
        <v>579</v>
      </c>
      <c r="C113" s="139" t="s">
        <v>580</v>
      </c>
      <c r="D113" s="147" t="s">
        <v>578</v>
      </c>
      <c r="E113" s="140">
        <v>342</v>
      </c>
      <c r="F113" s="140">
        <v>439</v>
      </c>
      <c r="G113" s="137">
        <f t="shared" si="1"/>
        <v>128.36</v>
      </c>
    </row>
    <row r="114" spans="1:7" ht="18.75">
      <c r="A114" s="137">
        <v>106</v>
      </c>
      <c r="B114" s="138" t="s">
        <v>581</v>
      </c>
      <c r="C114" s="139" t="s">
        <v>582</v>
      </c>
      <c r="D114" s="147" t="s">
        <v>366</v>
      </c>
      <c r="E114" s="140">
        <v>1441.54</v>
      </c>
      <c r="F114" s="140">
        <v>1277.27</v>
      </c>
      <c r="G114" s="137">
        <f t="shared" si="1"/>
        <v>88.6</v>
      </c>
    </row>
    <row r="115" spans="1:7" ht="18.75">
      <c r="A115" s="137">
        <v>107</v>
      </c>
      <c r="B115" s="138" t="s">
        <v>583</v>
      </c>
      <c r="C115" s="139" t="s">
        <v>584</v>
      </c>
      <c r="D115" s="147" t="s">
        <v>366</v>
      </c>
      <c r="E115" s="140">
        <v>842.8</v>
      </c>
      <c r="F115" s="140">
        <v>708</v>
      </c>
      <c r="G115" s="137">
        <f t="shared" si="1"/>
        <v>84.01</v>
      </c>
    </row>
    <row r="116" spans="1:7" ht="18.75">
      <c r="A116" s="137">
        <v>108</v>
      </c>
      <c r="B116" s="138" t="s">
        <v>585</v>
      </c>
      <c r="C116" s="139" t="s">
        <v>586</v>
      </c>
      <c r="D116" s="147" t="s">
        <v>366</v>
      </c>
      <c r="E116" s="140">
        <v>1722.2</v>
      </c>
      <c r="F116" s="140">
        <v>1827</v>
      </c>
      <c r="G116" s="137">
        <f t="shared" si="1"/>
        <v>106.09</v>
      </c>
    </row>
    <row r="117" spans="1:7" ht="18.75">
      <c r="A117" s="137">
        <v>109</v>
      </c>
      <c r="B117" s="138" t="s">
        <v>587</v>
      </c>
      <c r="C117" s="139" t="s">
        <v>588</v>
      </c>
      <c r="D117" s="147" t="s">
        <v>366</v>
      </c>
      <c r="E117" s="140">
        <v>41327.2</v>
      </c>
      <c r="F117" s="140">
        <v>36853.16</v>
      </c>
      <c r="G117" s="137">
        <f t="shared" si="1"/>
        <v>89.17</v>
      </c>
    </row>
    <row r="118" spans="1:7" ht="18.75">
      <c r="A118" s="137">
        <v>110</v>
      </c>
      <c r="B118" s="138" t="s">
        <v>589</v>
      </c>
      <c r="C118" s="139" t="s">
        <v>590</v>
      </c>
      <c r="D118" s="147" t="s">
        <v>366</v>
      </c>
      <c r="E118" s="140">
        <v>16577</v>
      </c>
      <c r="F118" s="140">
        <v>16378</v>
      </c>
      <c r="G118" s="137">
        <f t="shared" si="1"/>
        <v>98.8</v>
      </c>
    </row>
    <row r="119" spans="1:7" ht="18.75">
      <c r="A119" s="137">
        <v>111</v>
      </c>
      <c r="B119" s="138" t="s">
        <v>591</v>
      </c>
      <c r="C119" s="139" t="s">
        <v>592</v>
      </c>
      <c r="D119" s="147" t="s">
        <v>366</v>
      </c>
      <c r="E119" s="140">
        <v>900</v>
      </c>
      <c r="F119" s="140">
        <v>794.6</v>
      </c>
      <c r="G119" s="137">
        <f t="shared" si="1"/>
        <v>88.29</v>
      </c>
    </row>
    <row r="120" spans="1:7" ht="18.75">
      <c r="A120" s="137">
        <v>112</v>
      </c>
      <c r="B120" s="138" t="s">
        <v>593</v>
      </c>
      <c r="C120" s="139" t="s">
        <v>594</v>
      </c>
      <c r="D120" s="147" t="s">
        <v>366</v>
      </c>
      <c r="E120" s="140">
        <v>1859.6</v>
      </c>
      <c r="F120" s="140">
        <v>2445.38</v>
      </c>
      <c r="G120" s="137">
        <f t="shared" si="1"/>
        <v>131.5</v>
      </c>
    </row>
    <row r="121" spans="1:7" ht="18.75">
      <c r="A121" s="137">
        <v>113</v>
      </c>
      <c r="B121" s="138" t="s">
        <v>595</v>
      </c>
      <c r="C121" s="139" t="s">
        <v>596</v>
      </c>
      <c r="D121" s="147" t="s">
        <v>597</v>
      </c>
      <c r="E121" s="140">
        <v>233148040</v>
      </c>
      <c r="F121" s="140">
        <v>232844337</v>
      </c>
      <c r="G121" s="137">
        <f t="shared" si="1"/>
        <v>99.87</v>
      </c>
    </row>
    <row r="122" spans="1:7" ht="18.75">
      <c r="A122" s="137">
        <v>114</v>
      </c>
      <c r="B122" s="138" t="s">
        <v>598</v>
      </c>
      <c r="C122" s="139" t="s">
        <v>599</v>
      </c>
      <c r="D122" s="147" t="s">
        <v>597</v>
      </c>
      <c r="E122" s="140">
        <v>6315.3</v>
      </c>
      <c r="F122" s="140">
        <v>9883</v>
      </c>
      <c r="G122" s="137">
        <f t="shared" si="1"/>
        <v>156.49</v>
      </c>
    </row>
    <row r="123" spans="1:7" ht="18.75">
      <c r="A123" s="137">
        <v>115</v>
      </c>
      <c r="B123" s="138" t="s">
        <v>600</v>
      </c>
      <c r="C123" s="139" t="s">
        <v>601</v>
      </c>
      <c r="D123" s="147" t="s">
        <v>602</v>
      </c>
      <c r="E123" s="140">
        <v>158.4</v>
      </c>
      <c r="F123" s="140">
        <v>148.4</v>
      </c>
      <c r="G123" s="137">
        <f t="shared" si="1"/>
        <v>93.69</v>
      </c>
    </row>
    <row r="124" spans="1:7" ht="18.75">
      <c r="A124" s="137">
        <v>116</v>
      </c>
      <c r="B124" s="138" t="s">
        <v>603</v>
      </c>
      <c r="C124" s="139" t="s">
        <v>604</v>
      </c>
      <c r="D124" s="147" t="s">
        <v>602</v>
      </c>
      <c r="E124" s="140">
        <v>2141</v>
      </c>
      <c r="F124" s="140">
        <v>3279</v>
      </c>
      <c r="G124" s="137">
        <f t="shared" si="1"/>
        <v>153.15</v>
      </c>
    </row>
    <row r="125" spans="1:7" ht="18.75">
      <c r="A125" s="137">
        <v>117</v>
      </c>
      <c r="B125" s="138" t="s">
        <v>605</v>
      </c>
      <c r="C125" s="139" t="s">
        <v>606</v>
      </c>
      <c r="D125" s="147" t="s">
        <v>366</v>
      </c>
      <c r="E125" s="140">
        <v>16617</v>
      </c>
      <c r="F125" s="140">
        <v>14026</v>
      </c>
      <c r="G125" s="137">
        <f t="shared" si="1"/>
        <v>84.41</v>
      </c>
    </row>
    <row r="126" spans="1:7" ht="18.75">
      <c r="A126" s="137">
        <v>118</v>
      </c>
      <c r="B126" s="138" t="s">
        <v>607</v>
      </c>
      <c r="C126" s="139" t="s">
        <v>608</v>
      </c>
      <c r="D126" s="147" t="s">
        <v>366</v>
      </c>
      <c r="E126" s="140">
        <v>16287</v>
      </c>
      <c r="F126" s="140">
        <v>17281</v>
      </c>
      <c r="G126" s="137">
        <f t="shared" si="1"/>
        <v>106.1</v>
      </c>
    </row>
    <row r="127" spans="1:7" ht="18.75">
      <c r="A127" s="137">
        <v>119</v>
      </c>
      <c r="B127" s="138" t="s">
        <v>609</v>
      </c>
      <c r="C127" s="139" t="s">
        <v>610</v>
      </c>
      <c r="D127" s="147" t="s">
        <v>366</v>
      </c>
      <c r="E127" s="140">
        <v>1415</v>
      </c>
      <c r="F127" s="140">
        <v>1378</v>
      </c>
      <c r="G127" s="137">
        <f t="shared" si="1"/>
        <v>97.39</v>
      </c>
    </row>
    <row r="128" spans="1:7" ht="18.75">
      <c r="A128" s="137">
        <v>120</v>
      </c>
      <c r="B128" s="138" t="s">
        <v>611</v>
      </c>
      <c r="C128" s="139" t="s">
        <v>612</v>
      </c>
      <c r="D128" s="147" t="s">
        <v>431</v>
      </c>
      <c r="E128" s="140">
        <v>599</v>
      </c>
      <c r="F128" s="140">
        <v>1788</v>
      </c>
      <c r="G128" s="137">
        <f t="shared" si="1"/>
        <v>298.5</v>
      </c>
    </row>
    <row r="129" spans="1:7" ht="18.75">
      <c r="A129" s="137">
        <v>121</v>
      </c>
      <c r="B129" s="138" t="s">
        <v>613</v>
      </c>
      <c r="C129" s="139" t="s">
        <v>614</v>
      </c>
      <c r="D129" s="147" t="s">
        <v>431</v>
      </c>
      <c r="E129" s="140">
        <v>9456</v>
      </c>
      <c r="F129" s="140">
        <v>13412.9</v>
      </c>
      <c r="G129" s="137">
        <f t="shared" si="1"/>
        <v>141.85</v>
      </c>
    </row>
    <row r="130" spans="1:7" ht="18.75">
      <c r="A130" s="137">
        <v>122</v>
      </c>
      <c r="B130" s="138" t="s">
        <v>615</v>
      </c>
      <c r="C130" s="139" t="s">
        <v>616</v>
      </c>
      <c r="D130" s="147" t="s">
        <v>578</v>
      </c>
      <c r="E130" s="140">
        <v>395234</v>
      </c>
      <c r="F130" s="140">
        <v>404152</v>
      </c>
      <c r="G130" s="137">
        <f t="shared" si="1"/>
        <v>102.26</v>
      </c>
    </row>
    <row r="131" spans="1:7" ht="18.75">
      <c r="A131" s="137">
        <v>123</v>
      </c>
      <c r="B131" s="138" t="s">
        <v>617</v>
      </c>
      <c r="C131" s="139" t="s">
        <v>618</v>
      </c>
      <c r="D131" s="147" t="s">
        <v>578</v>
      </c>
      <c r="E131" s="140">
        <v>235841</v>
      </c>
      <c r="F131" s="140">
        <v>254546</v>
      </c>
      <c r="G131" s="137">
        <f t="shared" si="1"/>
        <v>107.93</v>
      </c>
    </row>
    <row r="132" spans="1:7" ht="18">
      <c r="A132" s="137">
        <v>124</v>
      </c>
      <c r="B132" s="138" t="s">
        <v>619</v>
      </c>
      <c r="C132" s="143" t="s">
        <v>620</v>
      </c>
      <c r="D132" s="147" t="s">
        <v>597</v>
      </c>
      <c r="E132" s="140">
        <v>1175</v>
      </c>
      <c r="F132" s="140">
        <v>1409</v>
      </c>
      <c r="G132" s="137">
        <f t="shared" si="1"/>
        <v>119.91</v>
      </c>
    </row>
    <row r="133" spans="1:7" ht="18.75">
      <c r="A133" s="137">
        <v>125</v>
      </c>
      <c r="B133" s="138" t="s">
        <v>621</v>
      </c>
      <c r="C133" s="139" t="s">
        <v>622</v>
      </c>
      <c r="D133" s="147" t="s">
        <v>571</v>
      </c>
      <c r="E133" s="140">
        <v>204897</v>
      </c>
      <c r="F133" s="140">
        <v>220526</v>
      </c>
      <c r="G133" s="137">
        <f t="shared" si="1"/>
        <v>107.63</v>
      </c>
    </row>
    <row r="134" spans="1:7" ht="18.75">
      <c r="A134" s="137">
        <v>126</v>
      </c>
      <c r="B134" s="138" t="s">
        <v>623</v>
      </c>
      <c r="C134" s="139" t="s">
        <v>624</v>
      </c>
      <c r="D134" s="147" t="s">
        <v>578</v>
      </c>
      <c r="E134" s="140">
        <v>547603</v>
      </c>
      <c r="F134" s="140">
        <v>488169</v>
      </c>
      <c r="G134" s="137">
        <f t="shared" si="1"/>
        <v>89.15</v>
      </c>
    </row>
    <row r="135" spans="1:7" ht="18.75">
      <c r="A135" s="137">
        <v>127</v>
      </c>
      <c r="B135" s="138" t="s">
        <v>625</v>
      </c>
      <c r="C135" s="139" t="s">
        <v>626</v>
      </c>
      <c r="D135" s="147" t="s">
        <v>578</v>
      </c>
      <c r="E135" s="140">
        <v>2496863</v>
      </c>
      <c r="F135" s="140">
        <v>2943950</v>
      </c>
      <c r="G135" s="137">
        <f t="shared" si="1"/>
        <v>117.91</v>
      </c>
    </row>
    <row r="136" spans="1:7" ht="18.75">
      <c r="A136" s="137">
        <v>128</v>
      </c>
      <c r="B136" s="138" t="s">
        <v>627</v>
      </c>
      <c r="C136" s="139" t="s">
        <v>628</v>
      </c>
      <c r="D136" s="147" t="s">
        <v>578</v>
      </c>
      <c r="E136" s="140">
        <v>2538479</v>
      </c>
      <c r="F136" s="140">
        <v>3638782</v>
      </c>
      <c r="G136" s="137">
        <f t="shared" si="1"/>
        <v>143.34</v>
      </c>
    </row>
    <row r="137" spans="1:7" ht="18.75">
      <c r="A137" s="137">
        <v>129</v>
      </c>
      <c r="B137" s="138" t="s">
        <v>629</v>
      </c>
      <c r="C137" s="139" t="s">
        <v>630</v>
      </c>
      <c r="D137" s="147" t="s">
        <v>578</v>
      </c>
      <c r="E137" s="140">
        <v>2138699</v>
      </c>
      <c r="F137" s="140">
        <v>4107042</v>
      </c>
      <c r="G137" s="137">
        <f aca="true" t="shared" si="2" ref="G137:G153">ROUND(F137/E137*100,2)</f>
        <v>192.03</v>
      </c>
    </row>
    <row r="138" spans="1:7" ht="18.75">
      <c r="A138" s="137">
        <v>130</v>
      </c>
      <c r="B138" s="138" t="s">
        <v>631</v>
      </c>
      <c r="C138" s="139" t="s">
        <v>632</v>
      </c>
      <c r="D138" s="147" t="s">
        <v>578</v>
      </c>
      <c r="E138" s="140">
        <v>1547459</v>
      </c>
      <c r="F138" s="140">
        <v>1324293</v>
      </c>
      <c r="G138" s="137">
        <f t="shared" si="2"/>
        <v>85.58</v>
      </c>
    </row>
    <row r="139" spans="1:7" ht="18.75">
      <c r="A139" s="137">
        <v>131</v>
      </c>
      <c r="B139" s="138" t="s">
        <v>633</v>
      </c>
      <c r="C139" s="139" t="s">
        <v>634</v>
      </c>
      <c r="D139" s="147" t="s">
        <v>431</v>
      </c>
      <c r="E139" s="140">
        <v>140.8</v>
      </c>
      <c r="F139" s="140">
        <v>158.37</v>
      </c>
      <c r="G139" s="137">
        <f t="shared" si="2"/>
        <v>112.48</v>
      </c>
    </row>
    <row r="140" spans="1:7" ht="18.75">
      <c r="A140" s="137">
        <v>132</v>
      </c>
      <c r="B140" s="138" t="s">
        <v>635</v>
      </c>
      <c r="C140" s="139" t="s">
        <v>636</v>
      </c>
      <c r="D140" s="147" t="s">
        <v>431</v>
      </c>
      <c r="E140" s="140">
        <v>14936</v>
      </c>
      <c r="F140" s="140">
        <v>14818</v>
      </c>
      <c r="G140" s="137">
        <f t="shared" si="2"/>
        <v>99.21</v>
      </c>
    </row>
    <row r="141" spans="1:7" ht="18.75">
      <c r="A141" s="137">
        <v>133</v>
      </c>
      <c r="B141" s="138" t="s">
        <v>637</v>
      </c>
      <c r="C141" s="139" t="s">
        <v>638</v>
      </c>
      <c r="D141" s="147" t="s">
        <v>597</v>
      </c>
      <c r="E141" s="140">
        <v>15453</v>
      </c>
      <c r="F141" s="140">
        <v>12883</v>
      </c>
      <c r="G141" s="137">
        <f t="shared" si="2"/>
        <v>83.37</v>
      </c>
    </row>
    <row r="142" spans="1:7" ht="18.75">
      <c r="A142" s="137">
        <v>134</v>
      </c>
      <c r="B142" s="138" t="s">
        <v>639</v>
      </c>
      <c r="C142" s="139" t="s">
        <v>640</v>
      </c>
      <c r="D142" s="147" t="s">
        <v>597</v>
      </c>
      <c r="E142" s="140">
        <v>4572</v>
      </c>
      <c r="F142" s="140">
        <v>4079</v>
      </c>
      <c r="G142" s="137">
        <f t="shared" si="2"/>
        <v>89.22</v>
      </c>
    </row>
    <row r="143" spans="1:7" ht="18.75">
      <c r="A143" s="137">
        <v>135</v>
      </c>
      <c r="B143" s="138" t="s">
        <v>641</v>
      </c>
      <c r="C143" s="139" t="s">
        <v>642</v>
      </c>
      <c r="D143" s="147" t="s">
        <v>597</v>
      </c>
      <c r="E143" s="140">
        <v>1278355.37</v>
      </c>
      <c r="F143" s="140">
        <v>1338911</v>
      </c>
      <c r="G143" s="137">
        <f t="shared" si="2"/>
        <v>104.74</v>
      </c>
    </row>
    <row r="144" spans="1:7" ht="18.75">
      <c r="A144" s="137">
        <v>136</v>
      </c>
      <c r="B144" s="138" t="s">
        <v>643</v>
      </c>
      <c r="C144" s="139" t="s">
        <v>644</v>
      </c>
      <c r="D144" s="147" t="s">
        <v>597</v>
      </c>
      <c r="E144" s="140">
        <v>638668</v>
      </c>
      <c r="F144" s="140">
        <v>698591</v>
      </c>
      <c r="G144" s="137">
        <f t="shared" si="2"/>
        <v>109.38</v>
      </c>
    </row>
    <row r="145" spans="1:7" ht="18.75">
      <c r="A145" s="137">
        <v>137</v>
      </c>
      <c r="B145" s="138" t="s">
        <v>645</v>
      </c>
      <c r="C145" s="139" t="s">
        <v>646</v>
      </c>
      <c r="D145" s="147" t="s">
        <v>597</v>
      </c>
      <c r="E145" s="140">
        <v>27757</v>
      </c>
      <c r="F145" s="140">
        <v>23252</v>
      </c>
      <c r="G145" s="137">
        <f t="shared" si="2"/>
        <v>83.77</v>
      </c>
    </row>
    <row r="146" spans="1:7" ht="18.75">
      <c r="A146" s="137">
        <v>138</v>
      </c>
      <c r="B146" s="138" t="s">
        <v>647</v>
      </c>
      <c r="C146" s="139" t="s">
        <v>648</v>
      </c>
      <c r="D146" s="147" t="s">
        <v>597</v>
      </c>
      <c r="E146" s="140">
        <v>586208</v>
      </c>
      <c r="F146" s="140">
        <v>722141</v>
      </c>
      <c r="G146" s="137">
        <f t="shared" si="2"/>
        <v>123.19</v>
      </c>
    </row>
    <row r="147" spans="1:7" ht="18.75">
      <c r="A147" s="137">
        <v>139</v>
      </c>
      <c r="B147" s="138" t="s">
        <v>649</v>
      </c>
      <c r="C147" s="139" t="s">
        <v>650</v>
      </c>
      <c r="D147" s="147" t="s">
        <v>597</v>
      </c>
      <c r="E147" s="140">
        <v>406553</v>
      </c>
      <c r="F147" s="140">
        <v>338849</v>
      </c>
      <c r="G147" s="137">
        <f t="shared" si="2"/>
        <v>83.35</v>
      </c>
    </row>
    <row r="148" spans="1:7" ht="18.75">
      <c r="A148" s="137">
        <v>140</v>
      </c>
      <c r="B148" s="138" t="s">
        <v>651</v>
      </c>
      <c r="C148" s="139" t="s">
        <v>652</v>
      </c>
      <c r="D148" s="147" t="s">
        <v>597</v>
      </c>
      <c r="E148" s="140">
        <v>756859.6</v>
      </c>
      <c r="F148" s="140">
        <v>895531</v>
      </c>
      <c r="G148" s="137">
        <f t="shared" si="2"/>
        <v>118.32</v>
      </c>
    </row>
    <row r="149" spans="1:7" ht="18.75">
      <c r="A149" s="137">
        <v>141</v>
      </c>
      <c r="B149" s="138" t="s">
        <v>653</v>
      </c>
      <c r="C149" s="139" t="s">
        <v>654</v>
      </c>
      <c r="D149" s="147" t="s">
        <v>431</v>
      </c>
      <c r="E149" s="140">
        <v>25034</v>
      </c>
      <c r="F149" s="140">
        <v>25943</v>
      </c>
      <c r="G149" s="137">
        <f t="shared" si="2"/>
        <v>103.63</v>
      </c>
    </row>
    <row r="150" spans="1:7" ht="18.75">
      <c r="A150" s="137">
        <v>142</v>
      </c>
      <c r="B150" s="138" t="s">
        <v>655</v>
      </c>
      <c r="C150" s="139" t="s">
        <v>656</v>
      </c>
      <c r="D150" s="147" t="s">
        <v>431</v>
      </c>
      <c r="E150" s="140">
        <v>1520</v>
      </c>
      <c r="F150" s="140">
        <v>1284</v>
      </c>
      <c r="G150" s="137">
        <f t="shared" si="2"/>
        <v>84.47</v>
      </c>
    </row>
    <row r="151" spans="1:7" ht="18.75">
      <c r="A151" s="137">
        <v>143</v>
      </c>
      <c r="B151" s="138" t="s">
        <v>657</v>
      </c>
      <c r="C151" s="139" t="s">
        <v>658</v>
      </c>
      <c r="D151" s="147" t="s">
        <v>659</v>
      </c>
      <c r="E151" s="140">
        <v>2437.56</v>
      </c>
      <c r="F151" s="140">
        <v>2521.67</v>
      </c>
      <c r="G151" s="137">
        <f t="shared" si="2"/>
        <v>103.45</v>
      </c>
    </row>
    <row r="152" spans="1:7" ht="18">
      <c r="A152" s="137">
        <v>144</v>
      </c>
      <c r="B152" s="138" t="s">
        <v>660</v>
      </c>
      <c r="C152" s="143" t="s">
        <v>661</v>
      </c>
      <c r="D152" s="147" t="s">
        <v>659</v>
      </c>
      <c r="E152" s="140">
        <v>4495.32</v>
      </c>
      <c r="F152" s="140">
        <v>4778.86</v>
      </c>
      <c r="G152" s="137">
        <f t="shared" si="2"/>
        <v>106.31</v>
      </c>
    </row>
    <row r="153" spans="1:7" ht="18">
      <c r="A153" s="137">
        <v>145</v>
      </c>
      <c r="B153" s="138" t="s">
        <v>662</v>
      </c>
      <c r="C153" s="143" t="s">
        <v>663</v>
      </c>
      <c r="D153" s="147" t="s">
        <v>664</v>
      </c>
      <c r="E153" s="140">
        <v>51459</v>
      </c>
      <c r="F153" s="140">
        <v>55611.1</v>
      </c>
      <c r="G153" s="137">
        <f t="shared" si="2"/>
        <v>108.07</v>
      </c>
    </row>
    <row r="155" spans="4:6" ht="18.75">
      <c r="D155" s="168" t="s">
        <v>107</v>
      </c>
      <c r="E155" s="168"/>
      <c r="F155" s="168"/>
    </row>
    <row r="156" spans="2:6" ht="18.75">
      <c r="B156" s="150" t="s">
        <v>106</v>
      </c>
      <c r="C156" s="149"/>
      <c r="D156" s="155" t="s">
        <v>9</v>
      </c>
      <c r="E156" s="155"/>
      <c r="F156" s="155"/>
    </row>
    <row r="157" ht="18.75"/>
    <row r="158" ht="18.75"/>
    <row r="159" ht="18.75"/>
    <row r="160" spans="2:6" ht="18.75">
      <c r="B160" s="150" t="s">
        <v>108</v>
      </c>
      <c r="C160" s="150"/>
      <c r="D160" s="155" t="s">
        <v>10</v>
      </c>
      <c r="E160" s="155"/>
      <c r="F160" s="155"/>
    </row>
  </sheetData>
  <sheetProtection/>
  <mergeCells count="7">
    <mergeCell ref="A1:B1"/>
    <mergeCell ref="D155:F155"/>
    <mergeCell ref="D156:F156"/>
    <mergeCell ref="D160:F160"/>
    <mergeCell ref="B2:H2"/>
    <mergeCell ref="B3:H3"/>
    <mergeCell ref="A5:A8"/>
  </mergeCells>
  <printOptions/>
  <pageMargins left="0.5" right="0" top="0.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1"/>
  </sheetPr>
  <dimension ref="A1:E51"/>
  <sheetViews>
    <sheetView zoomScalePageLayoutView="0" workbookViewId="0" topLeftCell="A1">
      <selection activeCell="G4" sqref="G1:O16384"/>
    </sheetView>
  </sheetViews>
  <sheetFormatPr defaultColWidth="8.88671875" defaultRowHeight="18.75"/>
  <cols>
    <col min="1" max="1" width="3.99609375" style="22" bestFit="1" customWidth="1"/>
    <col min="2" max="2" width="40.5546875" style="31" bestFit="1" customWidth="1"/>
    <col min="3" max="4" width="10.21484375" style="79" customWidth="1"/>
    <col min="5" max="5" width="9.88671875" style="56" customWidth="1"/>
    <col min="6" max="16384" width="8.88671875" style="29" customWidth="1"/>
  </cols>
  <sheetData>
    <row r="1" spans="1:5" s="25" customFormat="1" ht="18.75">
      <c r="A1" s="160" t="s">
        <v>28</v>
      </c>
      <c r="B1" s="160"/>
      <c r="C1" s="77"/>
      <c r="D1" s="77"/>
      <c r="E1" s="24"/>
    </row>
    <row r="2" spans="1:5" s="25" customFormat="1" ht="18.75">
      <c r="A2" s="26"/>
      <c r="C2" s="77"/>
      <c r="D2" s="77"/>
      <c r="E2" s="24"/>
    </row>
    <row r="3" spans="1:5" s="25" customFormat="1" ht="18.75">
      <c r="A3" s="26"/>
      <c r="B3" s="156" t="s">
        <v>66</v>
      </c>
      <c r="C3" s="156"/>
      <c r="D3" s="156"/>
      <c r="E3" s="156"/>
    </row>
    <row r="4" spans="1:5" s="25" customFormat="1" ht="18.75">
      <c r="A4" s="26"/>
      <c r="B4" s="156" t="s">
        <v>74</v>
      </c>
      <c r="C4" s="156"/>
      <c r="D4" s="156"/>
      <c r="E4" s="156"/>
    </row>
    <row r="5" spans="1:5" s="25" customFormat="1" ht="18.75">
      <c r="A5" s="26"/>
      <c r="B5" s="156" t="str">
        <f>'GTSX-GTTT-THUCTE'!B5:E5</f>
        <v> 6 THÁNG ĐẦU NĂM 2015</v>
      </c>
      <c r="C5" s="156"/>
      <c r="D5" s="156"/>
      <c r="E5" s="156"/>
    </row>
    <row r="6" spans="1:5" s="25" customFormat="1" ht="18.75">
      <c r="A6" s="26"/>
      <c r="B6" s="21"/>
      <c r="C6" s="78"/>
      <c r="D6" s="78"/>
      <c r="E6" s="21"/>
    </row>
    <row r="7" spans="2:5" ht="18.75">
      <c r="B7" s="27"/>
      <c r="D7" s="161" t="s">
        <v>27</v>
      </c>
      <c r="E7" s="161"/>
    </row>
    <row r="8" spans="1:5" s="31" customFormat="1" ht="31.5">
      <c r="A8" s="162" t="s">
        <v>39</v>
      </c>
      <c r="B8" s="162"/>
      <c r="C8" s="80" t="s">
        <v>119</v>
      </c>
      <c r="D8" s="80" t="s">
        <v>118</v>
      </c>
      <c r="E8" s="30" t="s">
        <v>76</v>
      </c>
    </row>
    <row r="9" spans="1:5" s="33" customFormat="1" ht="18.75" customHeight="1">
      <c r="A9" s="163" t="s">
        <v>24</v>
      </c>
      <c r="B9" s="163"/>
      <c r="C9" s="106">
        <f>C10+C13+C17+C21+C23+C26+C29+C32+C34</f>
        <v>302100.99999999994</v>
      </c>
      <c r="D9" s="106">
        <f>D10+D13+D17+D21+D23+D26+D29+D32+D34</f>
        <v>351946.5</v>
      </c>
      <c r="E9" s="32">
        <f>ROUND(D9/C9*100,2)</f>
        <v>116.5</v>
      </c>
    </row>
    <row r="10" spans="1:5" s="33" customFormat="1" ht="15.75">
      <c r="A10" s="34" t="s">
        <v>13</v>
      </c>
      <c r="B10" s="35" t="s">
        <v>40</v>
      </c>
      <c r="C10" s="107">
        <f>C11+C12</f>
        <v>66279.81999999999</v>
      </c>
      <c r="D10" s="107">
        <f>D11+D12</f>
        <v>76230.83</v>
      </c>
      <c r="E10" s="36">
        <f aca="true" t="shared" si="0" ref="E10:E36">ROUND(D10/C10*100,2)</f>
        <v>115.01</v>
      </c>
    </row>
    <row r="11" spans="1:5" s="31" customFormat="1" ht="15.75">
      <c r="A11" s="37">
        <v>1</v>
      </c>
      <c r="B11" s="38" t="s">
        <v>41</v>
      </c>
      <c r="C11" s="108">
        <v>62665.6</v>
      </c>
      <c r="D11" s="108">
        <v>72838.88</v>
      </c>
      <c r="E11" s="39">
        <f t="shared" si="0"/>
        <v>116.23</v>
      </c>
    </row>
    <row r="12" spans="1:5" s="31" customFormat="1" ht="15.75">
      <c r="A12" s="37">
        <v>2</v>
      </c>
      <c r="B12" s="38" t="s">
        <v>42</v>
      </c>
      <c r="C12" s="108">
        <v>3614.22</v>
      </c>
      <c r="D12" s="108">
        <v>3391.95</v>
      </c>
      <c r="E12" s="39">
        <f t="shared" si="0"/>
        <v>93.85</v>
      </c>
    </row>
    <row r="13" spans="1:5" s="33" customFormat="1" ht="15.75">
      <c r="A13" s="40" t="s">
        <v>14</v>
      </c>
      <c r="B13" s="41" t="s">
        <v>43</v>
      </c>
      <c r="C13" s="109">
        <f>C14+C15+C16</f>
        <v>78195.41</v>
      </c>
      <c r="D13" s="109">
        <f>D14+D15+D16</f>
        <v>91103.76000000001</v>
      </c>
      <c r="E13" s="42">
        <f t="shared" si="0"/>
        <v>116.51</v>
      </c>
    </row>
    <row r="14" spans="1:5" s="31" customFormat="1" ht="15.75">
      <c r="A14" s="37">
        <v>1</v>
      </c>
      <c r="B14" s="38" t="s">
        <v>44</v>
      </c>
      <c r="C14" s="108">
        <v>34805.38</v>
      </c>
      <c r="D14" s="108">
        <v>39652.87</v>
      </c>
      <c r="E14" s="39">
        <f t="shared" si="0"/>
        <v>113.93</v>
      </c>
    </row>
    <row r="15" spans="1:5" s="31" customFormat="1" ht="15.75">
      <c r="A15" s="37">
        <v>2</v>
      </c>
      <c r="B15" s="38" t="s">
        <v>45</v>
      </c>
      <c r="C15" s="108">
        <v>8309.46</v>
      </c>
      <c r="D15" s="108">
        <v>9988.21</v>
      </c>
      <c r="E15" s="39">
        <f t="shared" si="0"/>
        <v>120.2</v>
      </c>
    </row>
    <row r="16" spans="1:5" s="31" customFormat="1" ht="15.75">
      <c r="A16" s="37">
        <v>3</v>
      </c>
      <c r="B16" s="38" t="s">
        <v>46</v>
      </c>
      <c r="C16" s="108">
        <v>35080.57</v>
      </c>
      <c r="D16" s="108">
        <v>41462.68</v>
      </c>
      <c r="E16" s="39">
        <f t="shared" si="0"/>
        <v>118.19</v>
      </c>
    </row>
    <row r="17" spans="1:5" s="33" customFormat="1" ht="15.75">
      <c r="A17" s="40" t="s">
        <v>38</v>
      </c>
      <c r="B17" s="41" t="s">
        <v>47</v>
      </c>
      <c r="C17" s="109">
        <f>C18+C19+C20</f>
        <v>52404.71</v>
      </c>
      <c r="D17" s="109">
        <f>D18+D19+D20</f>
        <v>57390.950000000004</v>
      </c>
      <c r="E17" s="42">
        <f t="shared" si="0"/>
        <v>109.51</v>
      </c>
    </row>
    <row r="18" spans="1:5" s="31" customFormat="1" ht="30" customHeight="1">
      <c r="A18" s="37">
        <v>1</v>
      </c>
      <c r="B18" s="38" t="s">
        <v>73</v>
      </c>
      <c r="C18" s="108">
        <v>28329.91</v>
      </c>
      <c r="D18" s="108">
        <v>27689.56</v>
      </c>
      <c r="E18" s="39">
        <f t="shared" si="0"/>
        <v>97.74</v>
      </c>
    </row>
    <row r="19" spans="1:5" s="31" customFormat="1" ht="15.75">
      <c r="A19" s="37">
        <v>2</v>
      </c>
      <c r="B19" s="38" t="s">
        <v>48</v>
      </c>
      <c r="C19" s="108">
        <v>14004.98</v>
      </c>
      <c r="D19" s="108">
        <v>17504.82</v>
      </c>
      <c r="E19" s="39">
        <f t="shared" si="0"/>
        <v>124.99</v>
      </c>
    </row>
    <row r="20" spans="1:5" s="31" customFormat="1" ht="15.75">
      <c r="A20" s="37">
        <v>3</v>
      </c>
      <c r="B20" s="43" t="s">
        <v>49</v>
      </c>
      <c r="C20" s="108">
        <v>10069.82</v>
      </c>
      <c r="D20" s="108">
        <v>12196.57</v>
      </c>
      <c r="E20" s="39">
        <f t="shared" si="0"/>
        <v>121.12</v>
      </c>
    </row>
    <row r="21" spans="1:5" s="33" customFormat="1" ht="15.75">
      <c r="A21" s="40" t="s">
        <v>65</v>
      </c>
      <c r="B21" s="41" t="s">
        <v>50</v>
      </c>
      <c r="C21" s="109">
        <f>C22</f>
        <v>30074.55</v>
      </c>
      <c r="D21" s="109">
        <f>D22</f>
        <v>37826.2</v>
      </c>
      <c r="E21" s="42">
        <f t="shared" si="0"/>
        <v>125.77</v>
      </c>
    </row>
    <row r="22" spans="1:5" s="31" customFormat="1" ht="15.75">
      <c r="A22" s="37">
        <v>1</v>
      </c>
      <c r="B22" s="38" t="s">
        <v>51</v>
      </c>
      <c r="C22" s="108">
        <v>30074.55</v>
      </c>
      <c r="D22" s="108">
        <v>37826.2</v>
      </c>
      <c r="E22" s="39">
        <f t="shared" si="0"/>
        <v>125.77</v>
      </c>
    </row>
    <row r="23" spans="1:5" s="33" customFormat="1" ht="15.75">
      <c r="A23" s="40" t="s">
        <v>67</v>
      </c>
      <c r="B23" s="41" t="s">
        <v>52</v>
      </c>
      <c r="C23" s="109">
        <f>C24+C25</f>
        <v>36703.63</v>
      </c>
      <c r="D23" s="109">
        <f>D24+D25</f>
        <v>44047.66</v>
      </c>
      <c r="E23" s="42">
        <f t="shared" si="0"/>
        <v>120.01</v>
      </c>
    </row>
    <row r="24" spans="1:5" s="31" customFormat="1" ht="15.75">
      <c r="A24" s="37">
        <v>1</v>
      </c>
      <c r="B24" s="38" t="s">
        <v>53</v>
      </c>
      <c r="C24" s="108">
        <v>23475.53</v>
      </c>
      <c r="D24" s="108">
        <v>27790.33</v>
      </c>
      <c r="E24" s="39">
        <f t="shared" si="0"/>
        <v>118.38</v>
      </c>
    </row>
    <row r="25" spans="1:5" s="31" customFormat="1" ht="15.75">
      <c r="A25" s="37">
        <v>2</v>
      </c>
      <c r="B25" s="38" t="s">
        <v>54</v>
      </c>
      <c r="C25" s="108">
        <v>13228.1</v>
      </c>
      <c r="D25" s="108">
        <v>16257.33</v>
      </c>
      <c r="E25" s="39">
        <f t="shared" si="0"/>
        <v>122.9</v>
      </c>
    </row>
    <row r="26" spans="1:5" s="33" customFormat="1" ht="15.75">
      <c r="A26" s="40" t="s">
        <v>68</v>
      </c>
      <c r="B26" s="41" t="s">
        <v>55</v>
      </c>
      <c r="C26" s="109">
        <f>C27+C28</f>
        <v>21035.43</v>
      </c>
      <c r="D26" s="109">
        <f>D27+D28</f>
        <v>25349.300000000003</v>
      </c>
      <c r="E26" s="42">
        <f t="shared" si="0"/>
        <v>120.51</v>
      </c>
    </row>
    <row r="27" spans="1:5" s="31" customFormat="1" ht="31.5">
      <c r="A27" s="37">
        <v>1</v>
      </c>
      <c r="B27" s="44" t="s">
        <v>72</v>
      </c>
      <c r="C27" s="108">
        <v>4347.17</v>
      </c>
      <c r="D27" s="108">
        <v>5226.6</v>
      </c>
      <c r="E27" s="39">
        <f t="shared" si="0"/>
        <v>120.23</v>
      </c>
    </row>
    <row r="28" spans="1:5" s="31" customFormat="1" ht="15.75">
      <c r="A28" s="37">
        <v>2</v>
      </c>
      <c r="B28" s="38" t="s">
        <v>56</v>
      </c>
      <c r="C28" s="108">
        <v>16688.26</v>
      </c>
      <c r="D28" s="108">
        <v>20122.7</v>
      </c>
      <c r="E28" s="39">
        <f t="shared" si="0"/>
        <v>120.58</v>
      </c>
    </row>
    <row r="29" spans="1:5" s="33" customFormat="1" ht="15.75">
      <c r="A29" s="40" t="s">
        <v>69</v>
      </c>
      <c r="B29" s="41" t="s">
        <v>57</v>
      </c>
      <c r="C29" s="109">
        <f>C30+C31</f>
        <v>11416.26</v>
      </c>
      <c r="D29" s="109">
        <f>D30+D31</f>
        <v>13690</v>
      </c>
      <c r="E29" s="42">
        <f t="shared" si="0"/>
        <v>119.92</v>
      </c>
    </row>
    <row r="30" spans="1:5" s="31" customFormat="1" ht="15.75">
      <c r="A30" s="37">
        <v>1</v>
      </c>
      <c r="B30" s="38" t="s">
        <v>58</v>
      </c>
      <c r="C30" s="108">
        <v>2332.59</v>
      </c>
      <c r="D30" s="108">
        <v>2860.22</v>
      </c>
      <c r="E30" s="39">
        <f t="shared" si="0"/>
        <v>122.62</v>
      </c>
    </row>
    <row r="31" spans="1:5" s="31" customFormat="1" ht="15.75">
      <c r="A31" s="37">
        <v>2</v>
      </c>
      <c r="B31" s="38" t="s">
        <v>59</v>
      </c>
      <c r="C31" s="108">
        <v>9083.67</v>
      </c>
      <c r="D31" s="108">
        <v>10829.78</v>
      </c>
      <c r="E31" s="39">
        <f t="shared" si="0"/>
        <v>119.22</v>
      </c>
    </row>
    <row r="32" spans="1:5" s="33" customFormat="1" ht="15.75">
      <c r="A32" s="40" t="s">
        <v>70</v>
      </c>
      <c r="B32" s="41" t="s">
        <v>60</v>
      </c>
      <c r="C32" s="109">
        <f>C33</f>
        <v>2962.2</v>
      </c>
      <c r="D32" s="109">
        <f>D33</f>
        <v>2985.69</v>
      </c>
      <c r="E32" s="42">
        <f t="shared" si="0"/>
        <v>100.79</v>
      </c>
    </row>
    <row r="33" spans="1:5" s="31" customFormat="1" ht="15.75">
      <c r="A33" s="37">
        <v>1</v>
      </c>
      <c r="B33" s="38" t="s">
        <v>61</v>
      </c>
      <c r="C33" s="108">
        <v>2962.2</v>
      </c>
      <c r="D33" s="108">
        <v>2985.69</v>
      </c>
      <c r="E33" s="39">
        <f t="shared" si="0"/>
        <v>100.79</v>
      </c>
    </row>
    <row r="34" spans="1:5" s="33" customFormat="1" ht="15.75">
      <c r="A34" s="40" t="s">
        <v>71</v>
      </c>
      <c r="B34" s="41" t="s">
        <v>62</v>
      </c>
      <c r="C34" s="109">
        <f>C35+C36</f>
        <v>3028.9900000000002</v>
      </c>
      <c r="D34" s="109">
        <f>D35+D36</f>
        <v>3322.1099999999997</v>
      </c>
      <c r="E34" s="42">
        <f t="shared" si="0"/>
        <v>109.68</v>
      </c>
    </row>
    <row r="35" spans="1:5" s="31" customFormat="1" ht="15.75">
      <c r="A35" s="37">
        <v>1</v>
      </c>
      <c r="B35" s="38" t="s">
        <v>63</v>
      </c>
      <c r="C35" s="108">
        <v>2173.07</v>
      </c>
      <c r="D35" s="108">
        <v>2394.72</v>
      </c>
      <c r="E35" s="39">
        <f t="shared" si="0"/>
        <v>110.2</v>
      </c>
    </row>
    <row r="36" spans="1:5" s="31" customFormat="1" ht="15.75">
      <c r="A36" s="45">
        <v>2</v>
      </c>
      <c r="B36" s="46" t="s">
        <v>64</v>
      </c>
      <c r="C36" s="110">
        <v>855.92</v>
      </c>
      <c r="D36" s="110">
        <v>927.39</v>
      </c>
      <c r="E36" s="47">
        <f t="shared" si="0"/>
        <v>108.35</v>
      </c>
    </row>
    <row r="37" spans="1:5" s="31" customFormat="1" ht="15.75">
      <c r="A37" s="48"/>
      <c r="B37" s="49"/>
      <c r="C37" s="81"/>
      <c r="D37" s="81"/>
      <c r="E37" s="50"/>
    </row>
    <row r="38" spans="1:5" s="31" customFormat="1" ht="15.75">
      <c r="A38" s="48"/>
      <c r="B38" s="49"/>
      <c r="C38" s="81"/>
      <c r="D38" s="81"/>
      <c r="E38" s="51"/>
    </row>
    <row r="39" spans="1:5" s="55" customFormat="1" ht="25.5" customHeight="1">
      <c r="A39" s="48"/>
      <c r="B39" s="52"/>
      <c r="C39" s="73"/>
      <c r="D39" s="73"/>
      <c r="E39" s="54"/>
    </row>
    <row r="40" spans="1:5" ht="18.75" customHeight="1">
      <c r="A40" s="11"/>
      <c r="B40" s="4"/>
      <c r="C40" s="74"/>
      <c r="D40" s="158" t="s">
        <v>8</v>
      </c>
      <c r="E40" s="158"/>
    </row>
    <row r="41" spans="1:5" ht="18.75" customHeight="1">
      <c r="A41" s="57" t="s">
        <v>112</v>
      </c>
      <c r="B41" s="13"/>
      <c r="C41" s="75"/>
      <c r="D41" s="159" t="s">
        <v>9</v>
      </c>
      <c r="E41" s="159"/>
    </row>
    <row r="42" spans="1:5" ht="18.75">
      <c r="A42" s="11"/>
      <c r="B42" s="4"/>
      <c r="C42" s="74"/>
      <c r="D42" s="8"/>
      <c r="E42" s="9"/>
    </row>
    <row r="43" spans="1:5" ht="18.75">
      <c r="A43" s="11"/>
      <c r="B43" s="4"/>
      <c r="C43" s="74"/>
      <c r="D43" s="76"/>
      <c r="E43" s="14"/>
    </row>
    <row r="44" spans="1:5" ht="18.75">
      <c r="A44" s="11"/>
      <c r="B44" s="4"/>
      <c r="C44" s="74"/>
      <c r="D44" s="76"/>
      <c r="E44" s="14"/>
    </row>
    <row r="45" spans="1:5" ht="18.75">
      <c r="A45" s="11"/>
      <c r="B45" s="4"/>
      <c r="C45" s="74"/>
      <c r="D45" s="76"/>
      <c r="E45" s="14"/>
    </row>
    <row r="46" spans="1:5" ht="18.75">
      <c r="A46" s="11"/>
      <c r="B46" s="4"/>
      <c r="C46" s="74"/>
      <c r="D46" s="76"/>
      <c r="E46" s="14"/>
    </row>
    <row r="47" spans="1:5" ht="18.75">
      <c r="A47" s="157" t="s">
        <v>111</v>
      </c>
      <c r="B47" s="157"/>
      <c r="C47" s="8"/>
      <c r="D47" s="159" t="s">
        <v>10</v>
      </c>
      <c r="E47" s="159"/>
    </row>
    <row r="48" spans="1:5" s="55" customFormat="1" ht="25.5" customHeight="1">
      <c r="A48" s="48"/>
      <c r="B48" s="49"/>
      <c r="C48" s="73"/>
      <c r="D48" s="73"/>
      <c r="E48" s="54"/>
    </row>
    <row r="49" spans="1:5" s="55" customFormat="1" ht="25.5" customHeight="1">
      <c r="A49" s="48"/>
      <c r="B49" s="49"/>
      <c r="C49" s="73"/>
      <c r="D49" s="73"/>
      <c r="E49" s="54"/>
    </row>
    <row r="50" spans="1:5" s="55" customFormat="1" ht="25.5" customHeight="1">
      <c r="A50" s="48"/>
      <c r="B50" s="49"/>
      <c r="C50" s="73"/>
      <c r="D50" s="73"/>
      <c r="E50" s="54"/>
    </row>
    <row r="51" spans="1:5" s="55" customFormat="1" ht="25.5" customHeight="1">
      <c r="A51" s="48"/>
      <c r="B51" s="49"/>
      <c r="C51" s="73"/>
      <c r="D51" s="73"/>
      <c r="E51" s="54"/>
    </row>
  </sheetData>
  <sheetProtection/>
  <mergeCells count="11">
    <mergeCell ref="D40:E40"/>
    <mergeCell ref="A1:B1"/>
    <mergeCell ref="B3:E3"/>
    <mergeCell ref="B4:E4"/>
    <mergeCell ref="B5:E5"/>
    <mergeCell ref="D41:E41"/>
    <mergeCell ref="A47:B47"/>
    <mergeCell ref="D47:E47"/>
    <mergeCell ref="D7:E7"/>
    <mergeCell ref="A8:B8"/>
    <mergeCell ref="A9:B9"/>
  </mergeCells>
  <printOptions/>
  <pageMargins left="0.6" right="0" top="0" bottom="0"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sheetPr>
  <dimension ref="A1:E51"/>
  <sheetViews>
    <sheetView zoomScalePageLayoutView="0" workbookViewId="0" topLeftCell="C1">
      <selection activeCell="E52" sqref="E52"/>
    </sheetView>
  </sheetViews>
  <sheetFormatPr defaultColWidth="8.88671875" defaultRowHeight="18.75"/>
  <cols>
    <col min="1" max="1" width="3.99609375" style="22" bestFit="1" customWidth="1"/>
    <col min="2" max="2" width="40.5546875" style="31" bestFit="1" customWidth="1"/>
    <col min="3" max="4" width="10.21484375" style="79" customWidth="1"/>
    <col min="5" max="5" width="9.88671875" style="56" bestFit="1" customWidth="1"/>
    <col min="6" max="16384" width="8.88671875" style="29" customWidth="1"/>
  </cols>
  <sheetData>
    <row r="1" spans="1:5" s="25" customFormat="1" ht="18.75">
      <c r="A1" s="160" t="s">
        <v>29</v>
      </c>
      <c r="B1" s="160"/>
      <c r="C1" s="23"/>
      <c r="D1" s="23"/>
      <c r="E1" s="24"/>
    </row>
    <row r="2" spans="1:5" s="25" customFormat="1" ht="18.75">
      <c r="A2" s="26"/>
      <c r="C2" s="23"/>
      <c r="D2" s="23"/>
      <c r="E2" s="24"/>
    </row>
    <row r="3" spans="1:5" s="25" customFormat="1" ht="18.75">
      <c r="A3" s="26"/>
      <c r="B3" s="156" t="s">
        <v>75</v>
      </c>
      <c r="C3" s="156"/>
      <c r="D3" s="156"/>
      <c r="E3" s="156"/>
    </row>
    <row r="4" spans="1:5" s="25" customFormat="1" ht="18.75">
      <c r="A4" s="26"/>
      <c r="B4" s="156" t="s">
        <v>74</v>
      </c>
      <c r="C4" s="156"/>
      <c r="D4" s="156"/>
      <c r="E4" s="156"/>
    </row>
    <row r="5" spans="1:5" s="25" customFormat="1" ht="18.75">
      <c r="A5" s="26"/>
      <c r="B5" s="156" t="str">
        <f>'GTSX-GTTT-THUCTE'!B5:E5</f>
        <v> 6 THÁNG ĐẦU NĂM 2015</v>
      </c>
      <c r="C5" s="156"/>
      <c r="D5" s="156"/>
      <c r="E5" s="156"/>
    </row>
    <row r="6" spans="1:5" s="25" customFormat="1" ht="18.75">
      <c r="A6" s="26"/>
      <c r="B6" s="21"/>
      <c r="C6" s="78"/>
      <c r="D6" s="78"/>
      <c r="E6" s="21"/>
    </row>
    <row r="7" spans="2:5" ht="18.75">
      <c r="B7" s="27"/>
      <c r="D7" s="161" t="s">
        <v>27</v>
      </c>
      <c r="E7" s="161"/>
    </row>
    <row r="8" spans="1:5" s="31" customFormat="1" ht="31.5">
      <c r="A8" s="162" t="s">
        <v>39</v>
      </c>
      <c r="B8" s="162"/>
      <c r="C8" s="80" t="s">
        <v>119</v>
      </c>
      <c r="D8" s="80" t="s">
        <v>118</v>
      </c>
      <c r="E8" s="30" t="s">
        <v>76</v>
      </c>
    </row>
    <row r="9" spans="1:5" s="33" customFormat="1" ht="18.75" customHeight="1">
      <c r="A9" s="163" t="s">
        <v>24</v>
      </c>
      <c r="B9" s="163"/>
      <c r="C9" s="106">
        <f>C10+C13+C17+C21+C23+C26+C29+C32+C34</f>
        <v>40670.100000000006</v>
      </c>
      <c r="D9" s="106">
        <f>D10+D13+D17+D21+D23+D26+D29+D32+D34</f>
        <v>46851.950000000004</v>
      </c>
      <c r="E9" s="32">
        <f>ROUND(D9/C9*100,2)</f>
        <v>115.2</v>
      </c>
    </row>
    <row r="10" spans="1:5" s="33" customFormat="1" ht="15.75">
      <c r="A10" s="34" t="s">
        <v>13</v>
      </c>
      <c r="B10" s="35" t="s">
        <v>40</v>
      </c>
      <c r="C10" s="107">
        <f>C11+C12</f>
        <v>11795.4</v>
      </c>
      <c r="D10" s="107">
        <f>D11+D12</f>
        <v>13382.54</v>
      </c>
      <c r="E10" s="36">
        <f aca="true" t="shared" si="0" ref="E10:E36">ROUND(D10/C10*100,2)</f>
        <v>113.46</v>
      </c>
    </row>
    <row r="11" spans="1:5" s="31" customFormat="1" ht="15.75">
      <c r="A11" s="37">
        <v>1</v>
      </c>
      <c r="B11" s="38" t="s">
        <v>41</v>
      </c>
      <c r="C11" s="108">
        <v>11588.94</v>
      </c>
      <c r="D11" s="108">
        <v>13190.93</v>
      </c>
      <c r="E11" s="39">
        <f t="shared" si="0"/>
        <v>113.82</v>
      </c>
    </row>
    <row r="12" spans="1:5" s="31" customFormat="1" ht="15.75">
      <c r="A12" s="37">
        <v>2</v>
      </c>
      <c r="B12" s="38" t="s">
        <v>42</v>
      </c>
      <c r="C12" s="108">
        <v>206.46</v>
      </c>
      <c r="D12" s="108">
        <v>191.61</v>
      </c>
      <c r="E12" s="39">
        <f t="shared" si="0"/>
        <v>92.81</v>
      </c>
    </row>
    <row r="13" spans="1:5" s="33" customFormat="1" ht="15.75">
      <c r="A13" s="40" t="s">
        <v>14</v>
      </c>
      <c r="B13" s="41" t="s">
        <v>43</v>
      </c>
      <c r="C13" s="109">
        <f>C14+C15+C16</f>
        <v>7905.9800000000005</v>
      </c>
      <c r="D13" s="109">
        <f>D14+D15+D16</f>
        <v>9182.57</v>
      </c>
      <c r="E13" s="42">
        <f t="shared" si="0"/>
        <v>116.15</v>
      </c>
    </row>
    <row r="14" spans="1:5" s="31" customFormat="1" ht="15.75">
      <c r="A14" s="37">
        <v>1</v>
      </c>
      <c r="B14" s="38" t="s">
        <v>44</v>
      </c>
      <c r="C14" s="108">
        <v>4036.11</v>
      </c>
      <c r="D14" s="108">
        <v>4597.16</v>
      </c>
      <c r="E14" s="39">
        <f t="shared" si="0"/>
        <v>113.9</v>
      </c>
    </row>
    <row r="15" spans="1:5" s="31" customFormat="1" ht="15.75">
      <c r="A15" s="37">
        <v>2</v>
      </c>
      <c r="B15" s="38" t="s">
        <v>45</v>
      </c>
      <c r="C15" s="108">
        <v>626.28</v>
      </c>
      <c r="D15" s="108">
        <v>752.62</v>
      </c>
      <c r="E15" s="39">
        <f t="shared" si="0"/>
        <v>120.17</v>
      </c>
    </row>
    <row r="16" spans="1:5" s="31" customFormat="1" ht="15.75">
      <c r="A16" s="37">
        <v>3</v>
      </c>
      <c r="B16" s="38" t="s">
        <v>46</v>
      </c>
      <c r="C16" s="108">
        <v>3243.59</v>
      </c>
      <c r="D16" s="108">
        <v>3832.79</v>
      </c>
      <c r="E16" s="39">
        <f t="shared" si="0"/>
        <v>118.17</v>
      </c>
    </row>
    <row r="17" spans="1:5" s="33" customFormat="1" ht="15.75">
      <c r="A17" s="40" t="s">
        <v>38</v>
      </c>
      <c r="B17" s="41" t="s">
        <v>47</v>
      </c>
      <c r="C17" s="109">
        <f>C18+C19+C20</f>
        <v>6339.5599999999995</v>
      </c>
      <c r="D17" s="109">
        <f>D18+D19+D20</f>
        <v>6832.47</v>
      </c>
      <c r="E17" s="42">
        <f t="shared" si="0"/>
        <v>107.78</v>
      </c>
    </row>
    <row r="18" spans="1:5" s="31" customFormat="1" ht="30" customHeight="1">
      <c r="A18" s="37">
        <v>1</v>
      </c>
      <c r="B18" s="38" t="s">
        <v>73</v>
      </c>
      <c r="C18" s="108">
        <v>3431.01</v>
      </c>
      <c r="D18" s="108">
        <v>3316.05</v>
      </c>
      <c r="E18" s="39">
        <f t="shared" si="0"/>
        <v>96.65</v>
      </c>
    </row>
    <row r="19" spans="1:5" s="31" customFormat="1" ht="15.75">
      <c r="A19" s="37">
        <v>2</v>
      </c>
      <c r="B19" s="38" t="s">
        <v>48</v>
      </c>
      <c r="C19" s="108">
        <v>1643.4</v>
      </c>
      <c r="D19" s="108">
        <v>2001.17</v>
      </c>
      <c r="E19" s="39">
        <f t="shared" si="0"/>
        <v>121.77</v>
      </c>
    </row>
    <row r="20" spans="1:5" s="31" customFormat="1" ht="15.75">
      <c r="A20" s="37">
        <v>3</v>
      </c>
      <c r="B20" s="43" t="s">
        <v>49</v>
      </c>
      <c r="C20" s="108">
        <v>1265.15</v>
      </c>
      <c r="D20" s="108">
        <v>1515.25</v>
      </c>
      <c r="E20" s="39">
        <f t="shared" si="0"/>
        <v>119.77</v>
      </c>
    </row>
    <row r="21" spans="1:5" s="33" customFormat="1" ht="15.75">
      <c r="A21" s="40" t="s">
        <v>65</v>
      </c>
      <c r="B21" s="41" t="s">
        <v>50</v>
      </c>
      <c r="C21" s="109">
        <f>C22</f>
        <v>4310.31</v>
      </c>
      <c r="D21" s="109">
        <f>D22</f>
        <v>5360.81</v>
      </c>
      <c r="E21" s="42">
        <f t="shared" si="0"/>
        <v>124.37</v>
      </c>
    </row>
    <row r="22" spans="1:5" s="31" customFormat="1" ht="15.75">
      <c r="A22" s="37">
        <v>1</v>
      </c>
      <c r="B22" s="38" t="s">
        <v>51</v>
      </c>
      <c r="C22" s="108">
        <v>4310.31</v>
      </c>
      <c r="D22" s="108">
        <v>5360.81</v>
      </c>
      <c r="E22" s="39">
        <f t="shared" si="0"/>
        <v>124.37</v>
      </c>
    </row>
    <row r="23" spans="1:5" s="33" customFormat="1" ht="15.75">
      <c r="A23" s="40" t="s">
        <v>67</v>
      </c>
      <c r="B23" s="41" t="s">
        <v>52</v>
      </c>
      <c r="C23" s="109">
        <f>C24+C25</f>
        <v>4901.48</v>
      </c>
      <c r="D23" s="109">
        <f>D24+D25</f>
        <v>5825.37</v>
      </c>
      <c r="E23" s="42">
        <f t="shared" si="0"/>
        <v>118.85</v>
      </c>
    </row>
    <row r="24" spans="1:5" s="31" customFormat="1" ht="15.75">
      <c r="A24" s="37">
        <v>1</v>
      </c>
      <c r="B24" s="38" t="s">
        <v>53</v>
      </c>
      <c r="C24" s="108">
        <v>2938.73</v>
      </c>
      <c r="D24" s="108">
        <v>3440.06</v>
      </c>
      <c r="E24" s="39">
        <f t="shared" si="0"/>
        <v>117.06</v>
      </c>
    </row>
    <row r="25" spans="1:5" s="31" customFormat="1" ht="15.75">
      <c r="A25" s="37">
        <v>2</v>
      </c>
      <c r="B25" s="38" t="s">
        <v>54</v>
      </c>
      <c r="C25" s="108">
        <v>1962.75</v>
      </c>
      <c r="D25" s="108">
        <v>2385.31</v>
      </c>
      <c r="E25" s="39">
        <f t="shared" si="0"/>
        <v>121.53</v>
      </c>
    </row>
    <row r="26" spans="1:5" s="33" customFormat="1" ht="15.75">
      <c r="A26" s="40" t="s">
        <v>68</v>
      </c>
      <c r="B26" s="41" t="s">
        <v>55</v>
      </c>
      <c r="C26" s="109">
        <f>C27+C28</f>
        <v>2167.0499999999997</v>
      </c>
      <c r="D26" s="109">
        <f>D27+D28</f>
        <v>2583.09</v>
      </c>
      <c r="E26" s="42">
        <f t="shared" si="0"/>
        <v>119.2</v>
      </c>
    </row>
    <row r="27" spans="1:5" s="31" customFormat="1" ht="31.5">
      <c r="A27" s="37">
        <v>1</v>
      </c>
      <c r="B27" s="44" t="s">
        <v>72</v>
      </c>
      <c r="C27" s="108">
        <v>229.72</v>
      </c>
      <c r="D27" s="108">
        <v>273.11</v>
      </c>
      <c r="E27" s="39">
        <f t="shared" si="0"/>
        <v>118.89</v>
      </c>
    </row>
    <row r="28" spans="1:5" s="31" customFormat="1" ht="15.75">
      <c r="A28" s="37">
        <v>2</v>
      </c>
      <c r="B28" s="38" t="s">
        <v>56</v>
      </c>
      <c r="C28" s="108">
        <v>1937.33</v>
      </c>
      <c r="D28" s="108">
        <v>2309.98</v>
      </c>
      <c r="E28" s="39">
        <f t="shared" si="0"/>
        <v>119.24</v>
      </c>
    </row>
    <row r="29" spans="1:5" s="33" customFormat="1" ht="15.75">
      <c r="A29" s="40" t="s">
        <v>69</v>
      </c>
      <c r="B29" s="41" t="s">
        <v>57</v>
      </c>
      <c r="C29" s="109">
        <f>C30+C31</f>
        <v>2082.46</v>
      </c>
      <c r="D29" s="109">
        <f>D30+D31</f>
        <v>2434.17</v>
      </c>
      <c r="E29" s="42">
        <f t="shared" si="0"/>
        <v>116.89</v>
      </c>
    </row>
    <row r="30" spans="1:5" s="31" customFormat="1" ht="15.75">
      <c r="A30" s="37">
        <v>1</v>
      </c>
      <c r="B30" s="38" t="s">
        <v>58</v>
      </c>
      <c r="C30" s="108">
        <v>866.5</v>
      </c>
      <c r="D30" s="108">
        <v>1000.65</v>
      </c>
      <c r="E30" s="39">
        <f t="shared" si="0"/>
        <v>115.48</v>
      </c>
    </row>
    <row r="31" spans="1:5" s="31" customFormat="1" ht="15.75">
      <c r="A31" s="37">
        <v>2</v>
      </c>
      <c r="B31" s="38" t="s">
        <v>59</v>
      </c>
      <c r="C31" s="108">
        <v>1215.96</v>
      </c>
      <c r="D31" s="108">
        <v>1433.52</v>
      </c>
      <c r="E31" s="39">
        <f t="shared" si="0"/>
        <v>117.89</v>
      </c>
    </row>
    <row r="32" spans="1:5" s="33" customFormat="1" ht="15.75">
      <c r="A32" s="40" t="s">
        <v>70</v>
      </c>
      <c r="B32" s="41" t="s">
        <v>60</v>
      </c>
      <c r="C32" s="109">
        <f>C33</f>
        <v>192.4</v>
      </c>
      <c r="D32" s="109">
        <f>D33</f>
        <v>192.76</v>
      </c>
      <c r="E32" s="42">
        <f t="shared" si="0"/>
        <v>100.19</v>
      </c>
    </row>
    <row r="33" spans="1:5" s="31" customFormat="1" ht="15.75">
      <c r="A33" s="37">
        <v>1</v>
      </c>
      <c r="B33" s="38" t="s">
        <v>61</v>
      </c>
      <c r="C33" s="108">
        <v>192.4</v>
      </c>
      <c r="D33" s="108">
        <v>192.76</v>
      </c>
      <c r="E33" s="39">
        <f t="shared" si="0"/>
        <v>100.19</v>
      </c>
    </row>
    <row r="34" spans="1:5" s="33" customFormat="1" ht="15.75">
      <c r="A34" s="40" t="s">
        <v>71</v>
      </c>
      <c r="B34" s="41" t="s">
        <v>62</v>
      </c>
      <c r="C34" s="109">
        <f>C35+C36</f>
        <v>975.46</v>
      </c>
      <c r="D34" s="109">
        <f>D35+D36</f>
        <v>1058.17</v>
      </c>
      <c r="E34" s="42">
        <f t="shared" si="0"/>
        <v>108.48</v>
      </c>
    </row>
    <row r="35" spans="1:5" s="31" customFormat="1" ht="15.75">
      <c r="A35" s="37">
        <v>1</v>
      </c>
      <c r="B35" s="38" t="s">
        <v>63</v>
      </c>
      <c r="C35" s="108">
        <v>713.64</v>
      </c>
      <c r="D35" s="108">
        <v>777.65</v>
      </c>
      <c r="E35" s="39">
        <f t="shared" si="0"/>
        <v>108.97</v>
      </c>
    </row>
    <row r="36" spans="1:5" s="31" customFormat="1" ht="15.75">
      <c r="A36" s="45">
        <v>2</v>
      </c>
      <c r="B36" s="46" t="s">
        <v>64</v>
      </c>
      <c r="C36" s="110">
        <v>261.82</v>
      </c>
      <c r="D36" s="110">
        <v>280.52</v>
      </c>
      <c r="E36" s="47">
        <f t="shared" si="0"/>
        <v>107.14</v>
      </c>
    </row>
    <row r="37" spans="1:5" s="31" customFormat="1" ht="15.75">
      <c r="A37" s="48"/>
      <c r="B37" s="49"/>
      <c r="C37" s="81"/>
      <c r="D37" s="81"/>
      <c r="E37" s="50"/>
    </row>
    <row r="38" spans="1:5" s="31" customFormat="1" ht="15.75">
      <c r="A38" s="48"/>
      <c r="B38" s="49"/>
      <c r="C38" s="81"/>
      <c r="D38" s="81"/>
      <c r="E38" s="51"/>
    </row>
    <row r="39" spans="1:5" s="55" customFormat="1" ht="25.5" customHeight="1">
      <c r="A39" s="48"/>
      <c r="B39" s="52"/>
      <c r="C39" s="73"/>
      <c r="D39" s="73"/>
      <c r="E39" s="54"/>
    </row>
    <row r="40" spans="1:5" ht="18.75" customHeight="1">
      <c r="A40" s="11"/>
      <c r="B40" s="4"/>
      <c r="C40" s="74"/>
      <c r="D40" s="158" t="s">
        <v>8</v>
      </c>
      <c r="E40" s="158"/>
    </row>
    <row r="41" spans="1:5" ht="18.75" customHeight="1">
      <c r="A41" s="57" t="s">
        <v>112</v>
      </c>
      <c r="B41" s="13"/>
      <c r="C41" s="75"/>
      <c r="D41" s="159" t="s">
        <v>9</v>
      </c>
      <c r="E41" s="159"/>
    </row>
    <row r="42" spans="1:5" ht="18.75">
      <c r="A42" s="11"/>
      <c r="B42" s="4"/>
      <c r="C42" s="74"/>
      <c r="D42" s="8"/>
      <c r="E42" s="9"/>
    </row>
    <row r="43" spans="1:5" ht="18.75">
      <c r="A43" s="11"/>
      <c r="B43" s="4"/>
      <c r="C43" s="74"/>
      <c r="D43" s="76"/>
      <c r="E43" s="14"/>
    </row>
    <row r="44" spans="1:5" ht="18.75">
      <c r="A44" s="11"/>
      <c r="B44" s="4"/>
      <c r="C44" s="74"/>
      <c r="D44" s="76"/>
      <c r="E44" s="14"/>
    </row>
    <row r="45" spans="1:5" ht="18.75">
      <c r="A45" s="11"/>
      <c r="B45" s="4"/>
      <c r="C45" s="74"/>
      <c r="D45" s="76"/>
      <c r="E45" s="14"/>
    </row>
    <row r="46" spans="1:5" ht="18.75">
      <c r="A46" s="11"/>
      <c r="B46" s="4"/>
      <c r="C46" s="74"/>
      <c r="D46" s="76"/>
      <c r="E46" s="14"/>
    </row>
    <row r="47" spans="1:5" ht="18.75">
      <c r="A47" s="157" t="s">
        <v>111</v>
      </c>
      <c r="B47" s="157"/>
      <c r="C47" s="8"/>
      <c r="D47" s="159" t="s">
        <v>10</v>
      </c>
      <c r="E47" s="159"/>
    </row>
    <row r="48" spans="1:5" s="55" customFormat="1" ht="25.5" customHeight="1">
      <c r="A48" s="48"/>
      <c r="B48" s="49"/>
      <c r="C48" s="73"/>
      <c r="D48" s="73"/>
      <c r="E48" s="54"/>
    </row>
    <row r="49" spans="1:5" s="55" customFormat="1" ht="25.5" customHeight="1">
      <c r="A49" s="48"/>
      <c r="B49" s="49"/>
      <c r="C49" s="73"/>
      <c r="D49" s="73"/>
      <c r="E49" s="54"/>
    </row>
    <row r="50" spans="1:5" s="55" customFormat="1" ht="25.5" customHeight="1">
      <c r="A50" s="48"/>
      <c r="B50" s="49"/>
      <c r="C50" s="73"/>
      <c r="D50" s="73"/>
      <c r="E50" s="54"/>
    </row>
    <row r="51" spans="1:5" s="55" customFormat="1" ht="25.5" customHeight="1">
      <c r="A51" s="48"/>
      <c r="B51" s="49"/>
      <c r="C51" s="73"/>
      <c r="D51" s="73"/>
      <c r="E51" s="54"/>
    </row>
  </sheetData>
  <sheetProtection/>
  <mergeCells count="11">
    <mergeCell ref="A1:B1"/>
    <mergeCell ref="B3:E3"/>
    <mergeCell ref="B4:E4"/>
    <mergeCell ref="B5:E5"/>
    <mergeCell ref="D41:E41"/>
    <mergeCell ref="A47:B47"/>
    <mergeCell ref="D47:E47"/>
    <mergeCell ref="D7:E7"/>
    <mergeCell ref="A8:B8"/>
    <mergeCell ref="A9:B9"/>
    <mergeCell ref="D40:E40"/>
  </mergeCells>
  <printOptions/>
  <pageMargins left="0.6" right="0" top="0" bottom="0"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K42"/>
  <sheetViews>
    <sheetView zoomScalePageLayoutView="0" workbookViewId="0" topLeftCell="A6">
      <selection activeCell="J16" sqref="J16:K42"/>
    </sheetView>
  </sheetViews>
  <sheetFormatPr defaultColWidth="8.88671875" defaultRowHeight="18.75"/>
  <cols>
    <col min="1" max="1" width="3.88671875" style="11" bestFit="1" customWidth="1"/>
    <col min="2" max="2" width="36.88671875" style="0" bestFit="1" customWidth="1"/>
    <col min="3" max="4" width="12.77734375" style="3" bestFit="1" customWidth="1"/>
    <col min="5" max="5" width="8.10546875" style="9" bestFit="1" customWidth="1"/>
    <col min="6" max="6" width="10.10546875" style="0" bestFit="1" customWidth="1"/>
    <col min="8" max="9" width="9.88671875" style="0" bestFit="1" customWidth="1"/>
  </cols>
  <sheetData>
    <row r="1" spans="1:2" ht="18.75">
      <c r="A1" s="154" t="s">
        <v>36</v>
      </c>
      <c r="B1" s="154"/>
    </row>
    <row r="3" spans="2:5" ht="18.75">
      <c r="B3" s="155" t="s">
        <v>33</v>
      </c>
      <c r="C3" s="155"/>
      <c r="D3" s="155"/>
      <c r="E3" s="155"/>
    </row>
    <row r="4" spans="2:5" ht="18.75">
      <c r="B4" s="155" t="s">
        <v>31</v>
      </c>
      <c r="C4" s="155"/>
      <c r="D4" s="155"/>
      <c r="E4" s="155"/>
    </row>
    <row r="5" spans="2:5" ht="18.75">
      <c r="B5" s="156" t="str">
        <f>'GTSX-GTTT-THUCTE'!B5:E5</f>
        <v> 6 THÁNG ĐẦU NĂM 2015</v>
      </c>
      <c r="C5" s="156"/>
      <c r="D5" s="156"/>
      <c r="E5" s="156"/>
    </row>
    <row r="7" spans="2:5" ht="18.75">
      <c r="B7" s="10" t="s">
        <v>34</v>
      </c>
      <c r="C7" s="11"/>
      <c r="D7" s="11"/>
      <c r="E7" s="11"/>
    </row>
    <row r="8" spans="4:5" ht="18.75">
      <c r="D8" s="153" t="s">
        <v>27</v>
      </c>
      <c r="E8" s="153"/>
    </row>
    <row r="9" spans="1:5" s="97" customFormat="1" ht="33">
      <c r="A9" s="82" t="s">
        <v>12</v>
      </c>
      <c r="B9" s="83" t="s">
        <v>15</v>
      </c>
      <c r="C9" s="83" t="s">
        <v>78</v>
      </c>
      <c r="D9" s="83" t="s">
        <v>79</v>
      </c>
      <c r="E9" s="84" t="s">
        <v>16</v>
      </c>
    </row>
    <row r="10" spans="1:5" s="98" customFormat="1" ht="16.5">
      <c r="A10" s="85"/>
      <c r="B10" s="86" t="s">
        <v>24</v>
      </c>
      <c r="C10" s="100">
        <f>C12+C13+C14+C15</f>
        <v>239814.93</v>
      </c>
      <c r="D10" s="100">
        <f>D12+D13+D14+D15</f>
        <v>270272.18000000005</v>
      </c>
      <c r="E10" s="87">
        <f>D10/C10*100</f>
        <v>112.70031436324672</v>
      </c>
    </row>
    <row r="11" spans="1:5" s="97" customFormat="1" ht="16.5">
      <c r="A11" s="88" t="s">
        <v>13</v>
      </c>
      <c r="B11" s="89" t="s">
        <v>25</v>
      </c>
      <c r="C11" s="101"/>
      <c r="D11" s="101"/>
      <c r="E11" s="90"/>
    </row>
    <row r="12" spans="1:5" s="98" customFormat="1" ht="16.5">
      <c r="A12" s="91">
        <v>1</v>
      </c>
      <c r="B12" s="92" t="s">
        <v>17</v>
      </c>
      <c r="C12" s="102">
        <v>1837.01</v>
      </c>
      <c r="D12" s="102">
        <v>2077.03</v>
      </c>
      <c r="E12" s="93">
        <f>D12/C12*100</f>
        <v>113.06579713774015</v>
      </c>
    </row>
    <row r="13" spans="1:5" s="98" customFormat="1" ht="16.5">
      <c r="A13" s="91">
        <v>2</v>
      </c>
      <c r="B13" s="92" t="s">
        <v>18</v>
      </c>
      <c r="C13" s="102">
        <v>235685.88</v>
      </c>
      <c r="D13" s="102">
        <v>265654.01</v>
      </c>
      <c r="E13" s="93">
        <f aca="true" t="shared" si="0" ref="E13:E18">D13/C13*100</f>
        <v>112.71528442857925</v>
      </c>
    </row>
    <row r="14" spans="1:5" s="98" customFormat="1" ht="16.5">
      <c r="A14" s="91">
        <v>3</v>
      </c>
      <c r="B14" s="92" t="s">
        <v>19</v>
      </c>
      <c r="C14" s="102">
        <v>1727.05</v>
      </c>
      <c r="D14" s="102">
        <v>1922.06</v>
      </c>
      <c r="E14" s="93">
        <f t="shared" si="0"/>
        <v>111.29150864190382</v>
      </c>
    </row>
    <row r="15" spans="1:5" s="98" customFormat="1" ht="16.5">
      <c r="A15" s="91">
        <v>4</v>
      </c>
      <c r="B15" s="92" t="s">
        <v>20</v>
      </c>
      <c r="C15" s="102">
        <v>564.99</v>
      </c>
      <c r="D15" s="102">
        <v>619.08</v>
      </c>
      <c r="E15" s="93">
        <f t="shared" si="0"/>
        <v>109.57362077204907</v>
      </c>
    </row>
    <row r="16" spans="1:11" s="97" customFormat="1" ht="16.5">
      <c r="A16" s="88" t="s">
        <v>14</v>
      </c>
      <c r="B16" s="89" t="s">
        <v>26</v>
      </c>
      <c r="C16" s="103">
        <f>C17+C18+C19</f>
        <v>239814.93</v>
      </c>
      <c r="D16" s="103">
        <f>D17+D18+D19</f>
        <v>270272.18</v>
      </c>
      <c r="E16" s="93"/>
      <c r="H16" s="105">
        <f>C17+C18+C19</f>
        <v>239814.93</v>
      </c>
      <c r="I16" s="105">
        <f>D17+D18+D19</f>
        <v>270272.18</v>
      </c>
      <c r="J16" s="105"/>
      <c r="K16" s="105"/>
    </row>
    <row r="17" spans="1:6" s="98" customFormat="1" ht="16.5">
      <c r="A17" s="91">
        <v>1</v>
      </c>
      <c r="B17" s="92" t="s">
        <v>21</v>
      </c>
      <c r="C17" s="102">
        <v>12991.07</v>
      </c>
      <c r="D17" s="102">
        <v>14108</v>
      </c>
      <c r="E17" s="93">
        <f t="shared" si="0"/>
        <v>108.59767517225293</v>
      </c>
      <c r="F17" s="99"/>
    </row>
    <row r="18" spans="1:6" s="98" customFormat="1" ht="16.5">
      <c r="A18" s="91">
        <v>2</v>
      </c>
      <c r="B18" s="92" t="s">
        <v>22</v>
      </c>
      <c r="C18" s="102">
        <v>28071.3</v>
      </c>
      <c r="D18" s="102">
        <v>31307.08</v>
      </c>
      <c r="E18" s="93">
        <f t="shared" si="0"/>
        <v>111.52700444938426</v>
      </c>
      <c r="F18" s="99"/>
    </row>
    <row r="19" spans="1:6" s="98" customFormat="1" ht="16.5">
      <c r="A19" s="94">
        <v>3</v>
      </c>
      <c r="B19" s="95" t="s">
        <v>23</v>
      </c>
      <c r="C19" s="104">
        <v>198752.56</v>
      </c>
      <c r="D19" s="104">
        <v>224857.1</v>
      </c>
      <c r="E19" s="96">
        <f>D19/C19*100</f>
        <v>113.1341905734447</v>
      </c>
      <c r="F19" s="99"/>
    </row>
    <row r="20" spans="1:5" ht="18.75">
      <c r="A20" s="17"/>
      <c r="B20" s="18"/>
      <c r="C20" s="19"/>
      <c r="D20" s="19"/>
      <c r="E20" s="20"/>
    </row>
    <row r="21" ht="18.75">
      <c r="B21" s="10" t="s">
        <v>35</v>
      </c>
    </row>
    <row r="22" spans="4:5" ht="18.75">
      <c r="D22" s="153" t="s">
        <v>27</v>
      </c>
      <c r="E22" s="153"/>
    </row>
    <row r="23" spans="1:5" ht="33">
      <c r="A23" s="82" t="s">
        <v>12</v>
      </c>
      <c r="B23" s="83" t="s">
        <v>15</v>
      </c>
      <c r="C23" s="83" t="str">
        <f>C9</f>
        <v>Chính Thức
6 Tháng 2014</v>
      </c>
      <c r="D23" s="83" t="str">
        <f>D9</f>
        <v>Dự ước
6 Tháng 2015</v>
      </c>
      <c r="E23" s="84" t="s">
        <v>16</v>
      </c>
    </row>
    <row r="24" spans="1:5" ht="18.75">
      <c r="A24" s="85"/>
      <c r="B24" s="86" t="s">
        <v>24</v>
      </c>
      <c r="C24" s="100">
        <f>C26+C27+C28+C29</f>
        <v>34915.05</v>
      </c>
      <c r="D24" s="100">
        <f>D26+D27+D28+D29</f>
        <v>39209.02</v>
      </c>
      <c r="E24" s="87">
        <f>D24/C24*100</f>
        <v>112.2983355315258</v>
      </c>
    </row>
    <row r="25" spans="1:5" ht="18.75">
      <c r="A25" s="88" t="s">
        <v>13</v>
      </c>
      <c r="B25" s="89" t="s">
        <v>25</v>
      </c>
      <c r="C25" s="101"/>
      <c r="D25" s="101"/>
      <c r="E25" s="90"/>
    </row>
    <row r="26" spans="1:5" ht="18.75">
      <c r="A26" s="91">
        <v>1</v>
      </c>
      <c r="B26" s="92" t="s">
        <v>17</v>
      </c>
      <c r="C26" s="102">
        <v>495.06</v>
      </c>
      <c r="D26" s="102">
        <v>558.02</v>
      </c>
      <c r="E26" s="93">
        <f>D26/C26*100</f>
        <v>112.71765038581181</v>
      </c>
    </row>
    <row r="27" spans="1:5" ht="18.75">
      <c r="A27" s="91">
        <v>2</v>
      </c>
      <c r="B27" s="92" t="s">
        <v>18</v>
      </c>
      <c r="C27" s="102">
        <v>33703</v>
      </c>
      <c r="D27" s="102">
        <v>37857.12</v>
      </c>
      <c r="E27" s="93">
        <f aca="true" t="shared" si="1" ref="E27:E32">D27/C27*100</f>
        <v>112.32566833813013</v>
      </c>
    </row>
    <row r="28" spans="1:5" ht="18.75">
      <c r="A28" s="91">
        <v>3</v>
      </c>
      <c r="B28" s="92" t="s">
        <v>19</v>
      </c>
      <c r="C28" s="102">
        <v>518.98</v>
      </c>
      <c r="D28" s="102">
        <v>576.88</v>
      </c>
      <c r="E28" s="93">
        <f t="shared" si="1"/>
        <v>111.15649928706308</v>
      </c>
    </row>
    <row r="29" spans="1:5" ht="18.75">
      <c r="A29" s="91">
        <v>4</v>
      </c>
      <c r="B29" s="92" t="s">
        <v>20</v>
      </c>
      <c r="C29" s="102">
        <v>198.01</v>
      </c>
      <c r="D29" s="102">
        <v>217</v>
      </c>
      <c r="E29" s="93">
        <f t="shared" si="1"/>
        <v>109.59042472602394</v>
      </c>
    </row>
    <row r="30" spans="1:11" ht="18.75">
      <c r="A30" s="88" t="s">
        <v>14</v>
      </c>
      <c r="B30" s="89" t="s">
        <v>26</v>
      </c>
      <c r="C30" s="103">
        <v>0</v>
      </c>
      <c r="D30" s="103">
        <v>0</v>
      </c>
      <c r="E30" s="93"/>
      <c r="H30" s="105">
        <f>C31+C32+C33</f>
        <v>34915.05</v>
      </c>
      <c r="I30" s="105">
        <f>D31+D32+D33</f>
        <v>39209.020000000004</v>
      </c>
      <c r="J30" s="105"/>
      <c r="K30" s="105"/>
    </row>
    <row r="31" spans="1:5" ht="18.75">
      <c r="A31" s="91">
        <v>1</v>
      </c>
      <c r="B31" s="92" t="s">
        <v>21</v>
      </c>
      <c r="C31" s="102">
        <v>2728</v>
      </c>
      <c r="D31" s="102">
        <v>2954.01</v>
      </c>
      <c r="E31" s="93">
        <f t="shared" si="1"/>
        <v>108.28482404692083</v>
      </c>
    </row>
    <row r="32" spans="1:5" ht="18.75">
      <c r="A32" s="91">
        <v>2</v>
      </c>
      <c r="B32" s="92" t="s">
        <v>22</v>
      </c>
      <c r="C32" s="102">
        <v>5754.01</v>
      </c>
      <c r="D32" s="102">
        <v>6401.05</v>
      </c>
      <c r="E32" s="93">
        <f t="shared" si="1"/>
        <v>111.2450273809048</v>
      </c>
    </row>
    <row r="33" spans="1:5" ht="18.75">
      <c r="A33" s="94">
        <v>3</v>
      </c>
      <c r="B33" s="95" t="s">
        <v>23</v>
      </c>
      <c r="C33" s="104">
        <v>26433.04</v>
      </c>
      <c r="D33" s="104">
        <v>29853.96</v>
      </c>
      <c r="E33" s="96">
        <f>D33/C33*100</f>
        <v>112.94183340243875</v>
      </c>
    </row>
    <row r="35" spans="2:6" ht="18.75">
      <c r="B35" s="4"/>
      <c r="C35" s="5"/>
      <c r="D35" s="158" t="s">
        <v>8</v>
      </c>
      <c r="E35" s="158"/>
      <c r="F35" s="6"/>
    </row>
    <row r="36" spans="1:6" ht="18.75" customHeight="1">
      <c r="A36" s="57" t="s">
        <v>112</v>
      </c>
      <c r="B36" s="13"/>
      <c r="C36" s="13"/>
      <c r="D36" s="159" t="s">
        <v>9</v>
      </c>
      <c r="E36" s="159"/>
      <c r="F36" s="16"/>
    </row>
    <row r="37" spans="2:6" ht="18.75">
      <c r="B37" s="4"/>
      <c r="C37" s="5"/>
      <c r="F37" s="13"/>
    </row>
    <row r="38" spans="2:6" ht="18.75">
      <c r="B38" s="4"/>
      <c r="C38" s="5"/>
      <c r="D38" s="14"/>
      <c r="E38" s="14"/>
      <c r="F38" s="15"/>
    </row>
    <row r="39" spans="2:6" ht="18.75">
      <c r="B39" s="4"/>
      <c r="C39" s="5"/>
      <c r="D39" s="14"/>
      <c r="E39" s="14"/>
      <c r="F39" s="15"/>
    </row>
    <row r="40" spans="2:6" ht="18.75">
      <c r="B40" s="4"/>
      <c r="C40" s="5"/>
      <c r="D40" s="14"/>
      <c r="E40" s="14"/>
      <c r="F40" s="15"/>
    </row>
    <row r="41" spans="2:6" ht="18.75">
      <c r="B41" s="4"/>
      <c r="C41" s="5"/>
      <c r="D41" s="14"/>
      <c r="E41" s="14"/>
      <c r="F41" s="15"/>
    </row>
    <row r="42" spans="1:6" ht="18.75">
      <c r="A42" s="157" t="s">
        <v>113</v>
      </c>
      <c r="B42" s="157"/>
      <c r="D42" s="159" t="s">
        <v>10</v>
      </c>
      <c r="E42" s="159"/>
      <c r="F42" s="13"/>
    </row>
  </sheetData>
  <sheetProtection/>
  <mergeCells count="10">
    <mergeCell ref="A42:B42"/>
    <mergeCell ref="D42:E42"/>
    <mergeCell ref="D35:E35"/>
    <mergeCell ref="D36:E36"/>
    <mergeCell ref="D8:E8"/>
    <mergeCell ref="D22:E22"/>
    <mergeCell ref="A1:B1"/>
    <mergeCell ref="B3:E3"/>
    <mergeCell ref="B4:E4"/>
    <mergeCell ref="B5:E5"/>
  </mergeCells>
  <printOptions/>
  <pageMargins left="0.65" right="0" top="0.5" bottom="0.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1:E51"/>
  <sheetViews>
    <sheetView zoomScalePageLayoutView="0" workbookViewId="0" topLeftCell="A1">
      <selection activeCell="G5" sqref="G5"/>
    </sheetView>
  </sheetViews>
  <sheetFormatPr defaultColWidth="8.88671875" defaultRowHeight="18.75"/>
  <cols>
    <col min="1" max="1" width="3.99609375" style="22" bestFit="1" customWidth="1"/>
    <col min="2" max="2" width="40.5546875" style="31" bestFit="1" customWidth="1"/>
    <col min="3" max="3" width="10.21484375" style="28" bestFit="1" customWidth="1"/>
    <col min="4" max="4" width="10.88671875" style="28" customWidth="1"/>
    <col min="5" max="5" width="9.88671875" style="56" bestFit="1" customWidth="1"/>
    <col min="6" max="16384" width="8.88671875" style="29" customWidth="1"/>
  </cols>
  <sheetData>
    <row r="1" spans="1:5" s="25" customFormat="1" ht="18.75">
      <c r="A1" s="160" t="s">
        <v>37</v>
      </c>
      <c r="B1" s="160"/>
      <c r="C1" s="23"/>
      <c r="D1" s="23"/>
      <c r="E1" s="24"/>
    </row>
    <row r="2" spans="1:5" s="25" customFormat="1" ht="18.75">
      <c r="A2" s="26"/>
      <c r="C2" s="23"/>
      <c r="D2" s="23"/>
      <c r="E2" s="24"/>
    </row>
    <row r="3" spans="1:5" s="25" customFormat="1" ht="18.75">
      <c r="A3" s="26"/>
      <c r="B3" s="156" t="s">
        <v>77</v>
      </c>
      <c r="C3" s="156"/>
      <c r="D3" s="156"/>
      <c r="E3" s="156"/>
    </row>
    <row r="4" spans="1:5" s="25" customFormat="1" ht="18.75">
      <c r="A4" s="26"/>
      <c r="B4" s="156" t="s">
        <v>74</v>
      </c>
      <c r="C4" s="156"/>
      <c r="D4" s="156"/>
      <c r="E4" s="156"/>
    </row>
    <row r="5" spans="1:5" s="25" customFormat="1" ht="18.75">
      <c r="A5" s="26"/>
      <c r="B5" s="156" t="str">
        <f>'GTSX-GTTT-THUCTE'!B5:E5</f>
        <v> 6 THÁNG ĐẦU NĂM 2015</v>
      </c>
      <c r="C5" s="156"/>
      <c r="D5" s="156"/>
      <c r="E5" s="156"/>
    </row>
    <row r="6" spans="1:5" s="25" customFormat="1" ht="18.75">
      <c r="A6" s="26"/>
      <c r="B6" s="21"/>
      <c r="C6" s="78"/>
      <c r="D6" s="78"/>
      <c r="E6" s="21"/>
    </row>
    <row r="7" spans="2:5" ht="18.75">
      <c r="B7" s="27"/>
      <c r="C7" s="79"/>
      <c r="D7" s="161" t="s">
        <v>27</v>
      </c>
      <c r="E7" s="161"/>
    </row>
    <row r="8" spans="1:5" s="31" customFormat="1" ht="31.5">
      <c r="A8" s="162" t="s">
        <v>39</v>
      </c>
      <c r="B8" s="162"/>
      <c r="C8" s="80" t="s">
        <v>119</v>
      </c>
      <c r="D8" s="80" t="s">
        <v>118</v>
      </c>
      <c r="E8" s="30" t="s">
        <v>76</v>
      </c>
    </row>
    <row r="9" spans="1:5" s="33" customFormat="1" ht="18.75" customHeight="1">
      <c r="A9" s="163" t="s">
        <v>24</v>
      </c>
      <c r="B9" s="163"/>
      <c r="C9" s="106">
        <f>C10+C13+C17+C21+C23+C26+C29+C32+C34</f>
        <v>239814.92999999996</v>
      </c>
      <c r="D9" s="106">
        <f>D10+D13+D17+D21+D23+D26+D29+D32+D34</f>
        <v>270272.18</v>
      </c>
      <c r="E9" s="32">
        <f>ROUND(D9/C9*100,2)</f>
        <v>112.7</v>
      </c>
    </row>
    <row r="10" spans="1:5" s="33" customFormat="1" ht="15.75">
      <c r="A10" s="34" t="s">
        <v>13</v>
      </c>
      <c r="B10" s="35" t="s">
        <v>40</v>
      </c>
      <c r="C10" s="107">
        <f>C11+C12</f>
        <v>56574.93</v>
      </c>
      <c r="D10" s="107">
        <f>D11+D12</f>
        <v>63109.11</v>
      </c>
      <c r="E10" s="36">
        <f aca="true" t="shared" si="0" ref="E10:E36">ROUND(D10/C10*100,2)</f>
        <v>111.55</v>
      </c>
    </row>
    <row r="11" spans="1:5" s="31" customFormat="1" ht="15.75">
      <c r="A11" s="37">
        <v>1</v>
      </c>
      <c r="B11" s="38" t="s">
        <v>41</v>
      </c>
      <c r="C11" s="108">
        <v>54015.17</v>
      </c>
      <c r="D11" s="108">
        <v>60771.06</v>
      </c>
      <c r="E11" s="39">
        <f t="shared" si="0"/>
        <v>112.51</v>
      </c>
    </row>
    <row r="12" spans="1:5" s="31" customFormat="1" ht="15.75">
      <c r="A12" s="37">
        <v>2</v>
      </c>
      <c r="B12" s="38" t="s">
        <v>42</v>
      </c>
      <c r="C12" s="108">
        <v>2559.76</v>
      </c>
      <c r="D12" s="108">
        <v>2338.05</v>
      </c>
      <c r="E12" s="39">
        <f t="shared" si="0"/>
        <v>91.34</v>
      </c>
    </row>
    <row r="13" spans="1:5" s="33" customFormat="1" ht="15.75">
      <c r="A13" s="40" t="s">
        <v>14</v>
      </c>
      <c r="B13" s="41" t="s">
        <v>43</v>
      </c>
      <c r="C13" s="109">
        <f>C14+C15+C16</f>
        <v>53299.43</v>
      </c>
      <c r="D13" s="109">
        <f>D14+D15+D16</f>
        <v>60301.14</v>
      </c>
      <c r="E13" s="42">
        <f t="shared" si="0"/>
        <v>113.14</v>
      </c>
    </row>
    <row r="14" spans="1:5" s="31" customFormat="1" ht="15.75">
      <c r="A14" s="37">
        <v>1</v>
      </c>
      <c r="B14" s="38" t="s">
        <v>44</v>
      </c>
      <c r="C14" s="108">
        <v>22947.82</v>
      </c>
      <c r="D14" s="108">
        <v>25366.82</v>
      </c>
      <c r="E14" s="39">
        <f t="shared" si="0"/>
        <v>110.54</v>
      </c>
    </row>
    <row r="15" spans="1:5" s="31" customFormat="1" ht="15.75">
      <c r="A15" s="37">
        <v>2</v>
      </c>
      <c r="B15" s="38" t="s">
        <v>45</v>
      </c>
      <c r="C15" s="108">
        <v>6124.9</v>
      </c>
      <c r="D15" s="108">
        <v>7149.2</v>
      </c>
      <c r="E15" s="39">
        <f t="shared" si="0"/>
        <v>116.72</v>
      </c>
    </row>
    <row r="16" spans="1:5" s="31" customFormat="1" ht="15.75">
      <c r="A16" s="37">
        <v>3</v>
      </c>
      <c r="B16" s="38" t="s">
        <v>46</v>
      </c>
      <c r="C16" s="108">
        <v>24226.71</v>
      </c>
      <c r="D16" s="108">
        <v>27785.12</v>
      </c>
      <c r="E16" s="39">
        <f t="shared" si="0"/>
        <v>114.69</v>
      </c>
    </row>
    <row r="17" spans="1:5" s="33" customFormat="1" ht="15.75">
      <c r="A17" s="40" t="s">
        <v>38</v>
      </c>
      <c r="B17" s="41" t="s">
        <v>47</v>
      </c>
      <c r="C17" s="109">
        <f>C18+C19+C20</f>
        <v>47134.07</v>
      </c>
      <c r="D17" s="109">
        <f>D18+D19+D20</f>
        <v>49883.270000000004</v>
      </c>
      <c r="E17" s="42">
        <f t="shared" si="0"/>
        <v>105.83</v>
      </c>
    </row>
    <row r="18" spans="1:5" s="31" customFormat="1" ht="30" customHeight="1">
      <c r="A18" s="37">
        <v>1</v>
      </c>
      <c r="B18" s="38" t="s">
        <v>73</v>
      </c>
      <c r="C18" s="108">
        <v>26203.91</v>
      </c>
      <c r="D18" s="108">
        <v>24881.38</v>
      </c>
      <c r="E18" s="39">
        <f t="shared" si="0"/>
        <v>94.95</v>
      </c>
    </row>
    <row r="19" spans="1:5" s="31" customFormat="1" ht="15.75">
      <c r="A19" s="37">
        <v>2</v>
      </c>
      <c r="B19" s="38" t="s">
        <v>48</v>
      </c>
      <c r="C19" s="108">
        <v>12175.65</v>
      </c>
      <c r="D19" s="108">
        <v>14735.12</v>
      </c>
      <c r="E19" s="39">
        <f t="shared" si="0"/>
        <v>121.02</v>
      </c>
    </row>
    <row r="20" spans="1:5" s="31" customFormat="1" ht="15.75">
      <c r="A20" s="37">
        <v>3</v>
      </c>
      <c r="B20" s="43" t="s">
        <v>49</v>
      </c>
      <c r="C20" s="108">
        <v>8754.51</v>
      </c>
      <c r="D20" s="108">
        <v>10266.77</v>
      </c>
      <c r="E20" s="39">
        <f t="shared" si="0"/>
        <v>117.27</v>
      </c>
    </row>
    <row r="21" spans="1:5" s="33" customFormat="1" ht="15.75">
      <c r="A21" s="40" t="s">
        <v>65</v>
      </c>
      <c r="B21" s="41" t="s">
        <v>50</v>
      </c>
      <c r="C21" s="109">
        <f>C22</f>
        <v>23896</v>
      </c>
      <c r="D21" s="109">
        <f>D22</f>
        <v>29058.81</v>
      </c>
      <c r="E21" s="42">
        <f t="shared" si="0"/>
        <v>121.61</v>
      </c>
    </row>
    <row r="22" spans="1:5" s="31" customFormat="1" ht="15.75">
      <c r="A22" s="37">
        <v>1</v>
      </c>
      <c r="B22" s="38" t="s">
        <v>51</v>
      </c>
      <c r="C22" s="108">
        <v>23896</v>
      </c>
      <c r="D22" s="108">
        <v>29058.81</v>
      </c>
      <c r="E22" s="39">
        <f t="shared" si="0"/>
        <v>121.61</v>
      </c>
    </row>
    <row r="23" spans="1:5" s="33" customFormat="1" ht="15.75">
      <c r="A23" s="40" t="s">
        <v>67</v>
      </c>
      <c r="B23" s="41" t="s">
        <v>52</v>
      </c>
      <c r="C23" s="109">
        <f>C24+C25</f>
        <v>29546.61</v>
      </c>
      <c r="D23" s="109">
        <f>D24+D25</f>
        <v>34323.68</v>
      </c>
      <c r="E23" s="42">
        <f t="shared" si="0"/>
        <v>116.17</v>
      </c>
    </row>
    <row r="24" spans="1:5" s="31" customFormat="1" ht="15.75">
      <c r="A24" s="37">
        <v>1</v>
      </c>
      <c r="B24" s="38" t="s">
        <v>53</v>
      </c>
      <c r="C24" s="108">
        <v>18646.7</v>
      </c>
      <c r="D24" s="108">
        <v>21353.05</v>
      </c>
      <c r="E24" s="39">
        <f t="shared" si="0"/>
        <v>114.51</v>
      </c>
    </row>
    <row r="25" spans="1:5" s="31" customFormat="1" ht="15.75">
      <c r="A25" s="37">
        <v>2</v>
      </c>
      <c r="B25" s="38" t="s">
        <v>54</v>
      </c>
      <c r="C25" s="108">
        <v>10899.91</v>
      </c>
      <c r="D25" s="108">
        <v>12970.63</v>
      </c>
      <c r="E25" s="39">
        <f t="shared" si="0"/>
        <v>119</v>
      </c>
    </row>
    <row r="26" spans="1:5" s="33" customFormat="1" ht="15.75">
      <c r="A26" s="40" t="s">
        <v>68</v>
      </c>
      <c r="B26" s="41" t="s">
        <v>55</v>
      </c>
      <c r="C26" s="109">
        <f>C27+C28</f>
        <v>15337.08</v>
      </c>
      <c r="D26" s="109">
        <f>D27+D28</f>
        <v>17893.86</v>
      </c>
      <c r="E26" s="42">
        <f t="shared" si="0"/>
        <v>116.67</v>
      </c>
    </row>
    <row r="27" spans="1:5" s="31" customFormat="1" ht="31.5">
      <c r="A27" s="37">
        <v>1</v>
      </c>
      <c r="B27" s="44" t="s">
        <v>72</v>
      </c>
      <c r="C27" s="108">
        <v>3647.35</v>
      </c>
      <c r="D27" s="108">
        <v>4245.96</v>
      </c>
      <c r="E27" s="39">
        <f t="shared" si="0"/>
        <v>116.41</v>
      </c>
    </row>
    <row r="28" spans="1:5" s="31" customFormat="1" ht="15.75">
      <c r="A28" s="37">
        <v>2</v>
      </c>
      <c r="B28" s="38" t="s">
        <v>56</v>
      </c>
      <c r="C28" s="108">
        <v>11689.73</v>
      </c>
      <c r="D28" s="108">
        <v>13647.9</v>
      </c>
      <c r="E28" s="39">
        <f t="shared" si="0"/>
        <v>116.75</v>
      </c>
    </row>
    <row r="29" spans="1:5" s="33" customFormat="1" ht="15.75">
      <c r="A29" s="40" t="s">
        <v>69</v>
      </c>
      <c r="B29" s="41" t="s">
        <v>57</v>
      </c>
      <c r="C29" s="109">
        <f>C30+C31</f>
        <v>9436.23</v>
      </c>
      <c r="D29" s="109">
        <f>D30+D31</f>
        <v>10955.580000000002</v>
      </c>
      <c r="E29" s="42">
        <f t="shared" si="0"/>
        <v>116.1</v>
      </c>
    </row>
    <row r="30" spans="1:5" s="31" customFormat="1" ht="15.75">
      <c r="A30" s="37">
        <v>1</v>
      </c>
      <c r="B30" s="38" t="s">
        <v>58</v>
      </c>
      <c r="C30" s="108">
        <v>1906.17</v>
      </c>
      <c r="D30" s="108">
        <v>2263.13</v>
      </c>
      <c r="E30" s="39">
        <f t="shared" si="0"/>
        <v>118.73</v>
      </c>
    </row>
    <row r="31" spans="1:5" s="31" customFormat="1" ht="15.75">
      <c r="A31" s="37">
        <v>2</v>
      </c>
      <c r="B31" s="38" t="s">
        <v>59</v>
      </c>
      <c r="C31" s="108">
        <v>7530.06</v>
      </c>
      <c r="D31" s="108">
        <v>8692.45</v>
      </c>
      <c r="E31" s="39">
        <f t="shared" si="0"/>
        <v>115.44</v>
      </c>
    </row>
    <row r="32" spans="1:5" s="33" customFormat="1" ht="15.75">
      <c r="A32" s="40" t="s">
        <v>70</v>
      </c>
      <c r="B32" s="41" t="s">
        <v>60</v>
      </c>
      <c r="C32" s="109">
        <f>C33</f>
        <v>2248.06</v>
      </c>
      <c r="D32" s="109">
        <f>D33</f>
        <v>2257.61</v>
      </c>
      <c r="E32" s="42">
        <f t="shared" si="0"/>
        <v>100.42</v>
      </c>
    </row>
    <row r="33" spans="1:5" s="31" customFormat="1" ht="15.75">
      <c r="A33" s="37">
        <v>1</v>
      </c>
      <c r="B33" s="38" t="s">
        <v>61</v>
      </c>
      <c r="C33" s="108">
        <v>2248.06</v>
      </c>
      <c r="D33" s="108">
        <v>2257.61</v>
      </c>
      <c r="E33" s="39">
        <f t="shared" si="0"/>
        <v>100.42</v>
      </c>
    </row>
    <row r="34" spans="1:5" s="33" customFormat="1" ht="15.75">
      <c r="A34" s="40" t="s">
        <v>71</v>
      </c>
      <c r="B34" s="41" t="s">
        <v>62</v>
      </c>
      <c r="C34" s="109">
        <f>C35+C36</f>
        <v>2342.52</v>
      </c>
      <c r="D34" s="109">
        <f>D35+D36</f>
        <v>2489.12</v>
      </c>
      <c r="E34" s="42">
        <f t="shared" si="0"/>
        <v>106.26</v>
      </c>
    </row>
    <row r="35" spans="1:5" s="31" customFormat="1" ht="15.75">
      <c r="A35" s="37">
        <v>1</v>
      </c>
      <c r="B35" s="38" t="s">
        <v>63</v>
      </c>
      <c r="C35" s="108">
        <v>1763.85</v>
      </c>
      <c r="D35" s="108">
        <v>1882.04</v>
      </c>
      <c r="E35" s="39">
        <f t="shared" si="0"/>
        <v>106.7</v>
      </c>
    </row>
    <row r="36" spans="1:5" s="31" customFormat="1" ht="15.75">
      <c r="A36" s="45">
        <v>2</v>
      </c>
      <c r="B36" s="46" t="s">
        <v>64</v>
      </c>
      <c r="C36" s="110">
        <v>578.67</v>
      </c>
      <c r="D36" s="110">
        <v>607.08</v>
      </c>
      <c r="E36" s="47">
        <f t="shared" si="0"/>
        <v>104.91</v>
      </c>
    </row>
    <row r="37" spans="1:5" s="31" customFormat="1" ht="15.75">
      <c r="A37" s="48"/>
      <c r="B37" s="49"/>
      <c r="C37" s="50"/>
      <c r="D37" s="50"/>
      <c r="E37" s="50"/>
    </row>
    <row r="38" spans="1:5" s="55" customFormat="1" ht="25.5" customHeight="1">
      <c r="A38" s="48"/>
      <c r="B38" s="52"/>
      <c r="C38" s="53"/>
      <c r="D38" s="53"/>
      <c r="E38" s="54"/>
    </row>
    <row r="39" spans="1:5" s="55" customFormat="1" ht="25.5" customHeight="1">
      <c r="A39" s="48"/>
      <c r="B39" s="52"/>
      <c r="C39" s="53"/>
      <c r="D39" s="53"/>
      <c r="E39" s="54"/>
    </row>
    <row r="40" spans="1:5" ht="18.75" customHeight="1">
      <c r="A40" s="11"/>
      <c r="B40" s="4"/>
      <c r="C40" s="5"/>
      <c r="D40" s="158" t="s">
        <v>8</v>
      </c>
      <c r="E40" s="158"/>
    </row>
    <row r="41" spans="1:5" ht="18.75" customHeight="1">
      <c r="A41" s="57" t="s">
        <v>117</v>
      </c>
      <c r="B41" s="13"/>
      <c r="C41" s="13"/>
      <c r="D41" s="159" t="s">
        <v>9</v>
      </c>
      <c r="E41" s="159"/>
    </row>
    <row r="42" spans="1:5" ht="18.75">
      <c r="A42" s="11"/>
      <c r="B42" s="4"/>
      <c r="C42" s="5"/>
      <c r="D42" s="3"/>
      <c r="E42" s="9"/>
    </row>
    <row r="43" spans="1:5" ht="18.75">
      <c r="A43" s="11"/>
      <c r="B43" s="4"/>
      <c r="C43" s="5"/>
      <c r="D43" s="14"/>
      <c r="E43" s="14"/>
    </row>
    <row r="44" spans="1:5" ht="18.75">
      <c r="A44" s="11"/>
      <c r="B44" s="4"/>
      <c r="C44" s="5"/>
      <c r="D44" s="14"/>
      <c r="E44" s="14"/>
    </row>
    <row r="45" spans="1:5" ht="18.75">
      <c r="A45" s="11"/>
      <c r="B45" s="4"/>
      <c r="C45" s="5"/>
      <c r="D45" s="14"/>
      <c r="E45" s="14"/>
    </row>
    <row r="46" spans="1:5" ht="18.75">
      <c r="A46" s="11"/>
      <c r="B46" s="4"/>
      <c r="C46" s="5"/>
      <c r="D46" s="14"/>
      <c r="E46" s="14"/>
    </row>
    <row r="47" spans="1:5" ht="18.75">
      <c r="A47" s="157" t="s">
        <v>116</v>
      </c>
      <c r="B47" s="157"/>
      <c r="C47" s="3"/>
      <c r="D47" s="159" t="s">
        <v>10</v>
      </c>
      <c r="E47" s="159"/>
    </row>
    <row r="48" spans="1:5" s="55" customFormat="1" ht="25.5" customHeight="1">
      <c r="A48" s="48"/>
      <c r="B48" s="49"/>
      <c r="C48" s="53"/>
      <c r="D48" s="53"/>
      <c r="E48" s="54"/>
    </row>
    <row r="49" spans="1:5" s="55" customFormat="1" ht="25.5" customHeight="1">
      <c r="A49" s="48"/>
      <c r="B49" s="49"/>
      <c r="C49" s="53"/>
      <c r="D49" s="53"/>
      <c r="E49" s="54"/>
    </row>
    <row r="50" spans="1:5" s="55" customFormat="1" ht="25.5" customHeight="1">
      <c r="A50" s="48"/>
      <c r="B50" s="49"/>
      <c r="C50" s="53"/>
      <c r="D50" s="53"/>
      <c r="E50" s="54"/>
    </row>
    <row r="51" spans="1:5" s="55" customFormat="1" ht="25.5" customHeight="1">
      <c r="A51" s="48"/>
      <c r="B51" s="49"/>
      <c r="C51" s="53"/>
      <c r="D51" s="53"/>
      <c r="E51" s="54"/>
    </row>
  </sheetData>
  <sheetProtection/>
  <mergeCells count="11">
    <mergeCell ref="D7:E7"/>
    <mergeCell ref="A1:B1"/>
    <mergeCell ref="B3:E3"/>
    <mergeCell ref="B4:E4"/>
    <mergeCell ref="B5:E5"/>
    <mergeCell ref="A47:B47"/>
    <mergeCell ref="D47:E47"/>
    <mergeCell ref="A8:B8"/>
    <mergeCell ref="A9:B9"/>
    <mergeCell ref="D40:E40"/>
    <mergeCell ref="D41:E41"/>
  </mergeCells>
  <printOptions/>
  <pageMargins left="0.6" right="0" top="0" bottom="0"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sheetPr>
  <dimension ref="A1:E51"/>
  <sheetViews>
    <sheetView zoomScalePageLayoutView="0" workbookViewId="0" topLeftCell="A2">
      <selection activeCell="D36" sqref="D36"/>
    </sheetView>
  </sheetViews>
  <sheetFormatPr defaultColWidth="8.88671875" defaultRowHeight="18.75"/>
  <cols>
    <col min="1" max="1" width="3.99609375" style="22" bestFit="1" customWidth="1"/>
    <col min="2" max="2" width="40.5546875" style="31" bestFit="1" customWidth="1"/>
    <col min="3" max="3" width="10.99609375" style="28" bestFit="1" customWidth="1"/>
    <col min="4" max="4" width="9.99609375" style="28" customWidth="1"/>
    <col min="5" max="5" width="9.88671875" style="56" bestFit="1" customWidth="1"/>
    <col min="6" max="16384" width="8.88671875" style="29" customWidth="1"/>
  </cols>
  <sheetData>
    <row r="1" spans="1:5" s="25" customFormat="1" ht="18.75">
      <c r="A1" s="160" t="s">
        <v>81</v>
      </c>
      <c r="B1" s="160"/>
      <c r="C1" s="23"/>
      <c r="D1" s="23"/>
      <c r="E1" s="24"/>
    </row>
    <row r="2" spans="1:5" s="25" customFormat="1" ht="18.75">
      <c r="A2" s="26"/>
      <c r="C2" s="23"/>
      <c r="D2" s="23"/>
      <c r="E2" s="24"/>
    </row>
    <row r="3" spans="1:5" s="25" customFormat="1" ht="18.75">
      <c r="A3" s="26"/>
      <c r="B3" s="156" t="s">
        <v>80</v>
      </c>
      <c r="C3" s="156"/>
      <c r="D3" s="156"/>
      <c r="E3" s="156"/>
    </row>
    <row r="4" spans="1:5" s="25" customFormat="1" ht="18.75">
      <c r="A4" s="26"/>
      <c r="B4" s="156" t="s">
        <v>74</v>
      </c>
      <c r="C4" s="156"/>
      <c r="D4" s="156"/>
      <c r="E4" s="156"/>
    </row>
    <row r="5" spans="1:5" s="25" customFormat="1" ht="18.75">
      <c r="A5" s="26"/>
      <c r="B5" s="156" t="str">
        <f>'GTSX-GTTT-THUCTE'!B5:E5</f>
        <v> 6 THÁNG ĐẦU NĂM 2015</v>
      </c>
      <c r="C5" s="156"/>
      <c r="D5" s="156"/>
      <c r="E5" s="156"/>
    </row>
    <row r="6" spans="1:5" s="25" customFormat="1" ht="18.75">
      <c r="A6" s="26"/>
      <c r="B6" s="21"/>
      <c r="C6" s="78"/>
      <c r="D6" s="78"/>
      <c r="E6" s="21"/>
    </row>
    <row r="7" spans="2:5" ht="18.75">
      <c r="B7" s="27"/>
      <c r="C7" s="79"/>
      <c r="D7" s="161" t="s">
        <v>27</v>
      </c>
      <c r="E7" s="161"/>
    </row>
    <row r="8" spans="1:5" s="31" customFormat="1" ht="47.25">
      <c r="A8" s="162" t="s">
        <v>39</v>
      </c>
      <c r="B8" s="162"/>
      <c r="C8" s="80" t="s">
        <v>119</v>
      </c>
      <c r="D8" s="80" t="s">
        <v>118</v>
      </c>
      <c r="E8" s="30" t="s">
        <v>76</v>
      </c>
    </row>
    <row r="9" spans="1:5" s="33" customFormat="1" ht="18.75" customHeight="1">
      <c r="A9" s="163" t="s">
        <v>24</v>
      </c>
      <c r="B9" s="163"/>
      <c r="C9" s="106">
        <f>C10+C13+C17+C21+C23+C26+C29+C32+C34</f>
        <v>34915.5</v>
      </c>
      <c r="D9" s="106">
        <f>D10+D13+D17+D21+D23+D26+D29+D32+D34</f>
        <v>39209.02</v>
      </c>
      <c r="E9" s="32">
        <f>ROUND(D9/C9*100,2)</f>
        <v>112.3</v>
      </c>
    </row>
    <row r="10" spans="1:5" s="33" customFormat="1" ht="15.75">
      <c r="A10" s="34" t="s">
        <v>13</v>
      </c>
      <c r="B10" s="35" t="s">
        <v>40</v>
      </c>
      <c r="C10" s="107">
        <f>C11+C12</f>
        <v>7703.03</v>
      </c>
      <c r="D10" s="107">
        <f>D11+D12</f>
        <v>8572.62</v>
      </c>
      <c r="E10" s="36">
        <f aca="true" t="shared" si="0" ref="E10:E36">ROUND(D10/C10*100,2)</f>
        <v>111.29</v>
      </c>
    </row>
    <row r="11" spans="1:5" s="31" customFormat="1" ht="15.75">
      <c r="A11" s="37">
        <v>1</v>
      </c>
      <c r="B11" s="38" t="s">
        <v>41</v>
      </c>
      <c r="C11" s="108">
        <v>7552.75</v>
      </c>
      <c r="D11" s="108">
        <v>8434.12</v>
      </c>
      <c r="E11" s="39">
        <f t="shared" si="0"/>
        <v>111.67</v>
      </c>
    </row>
    <row r="12" spans="1:5" s="31" customFormat="1" ht="15.75">
      <c r="A12" s="37">
        <v>2</v>
      </c>
      <c r="B12" s="38" t="s">
        <v>42</v>
      </c>
      <c r="C12" s="108">
        <v>150.28</v>
      </c>
      <c r="D12" s="108">
        <v>138.5</v>
      </c>
      <c r="E12" s="39">
        <f t="shared" si="0"/>
        <v>92.16</v>
      </c>
    </row>
    <row r="13" spans="1:5" s="33" customFormat="1" ht="15.75">
      <c r="A13" s="40" t="s">
        <v>14</v>
      </c>
      <c r="B13" s="41" t="s">
        <v>43</v>
      </c>
      <c r="C13" s="109">
        <f>C14+C15+C16</f>
        <v>7264.599999999999</v>
      </c>
      <c r="D13" s="109">
        <f>D14+D15+D16</f>
        <v>8145.280000000001</v>
      </c>
      <c r="E13" s="42">
        <f t="shared" si="0"/>
        <v>112.12</v>
      </c>
    </row>
    <row r="14" spans="1:5" s="31" customFormat="1" ht="15.75">
      <c r="A14" s="37">
        <v>1</v>
      </c>
      <c r="B14" s="38" t="s">
        <v>44</v>
      </c>
      <c r="C14" s="108">
        <v>2221.77</v>
      </c>
      <c r="D14" s="108">
        <v>2430.01</v>
      </c>
      <c r="E14" s="39">
        <f t="shared" si="0"/>
        <v>109.37</v>
      </c>
    </row>
    <row r="15" spans="1:5" s="31" customFormat="1" ht="15.75">
      <c r="A15" s="37">
        <v>2</v>
      </c>
      <c r="B15" s="38" t="s">
        <v>45</v>
      </c>
      <c r="C15" s="108">
        <v>409.6</v>
      </c>
      <c r="D15" s="108">
        <v>472.09</v>
      </c>
      <c r="E15" s="39">
        <f t="shared" si="0"/>
        <v>115.26</v>
      </c>
    </row>
    <row r="16" spans="1:5" s="31" customFormat="1" ht="15.75">
      <c r="A16" s="37">
        <v>3</v>
      </c>
      <c r="B16" s="38" t="s">
        <v>46</v>
      </c>
      <c r="C16" s="108">
        <v>4633.23</v>
      </c>
      <c r="D16" s="108">
        <v>5243.18</v>
      </c>
      <c r="E16" s="39">
        <f t="shared" si="0"/>
        <v>113.16</v>
      </c>
    </row>
    <row r="17" spans="1:5" s="33" customFormat="1" ht="15.75">
      <c r="A17" s="40" t="s">
        <v>38</v>
      </c>
      <c r="B17" s="41" t="s">
        <v>47</v>
      </c>
      <c r="C17" s="109">
        <f>C18+C19+C20</f>
        <v>6976.73</v>
      </c>
      <c r="D17" s="109">
        <f>D18+D19+D20</f>
        <v>7473.95</v>
      </c>
      <c r="E17" s="42">
        <f t="shared" si="0"/>
        <v>107.13</v>
      </c>
    </row>
    <row r="18" spans="1:5" s="31" customFormat="1" ht="30" customHeight="1">
      <c r="A18" s="37">
        <v>1</v>
      </c>
      <c r="B18" s="38" t="s">
        <v>73</v>
      </c>
      <c r="C18" s="108">
        <v>3390.06</v>
      </c>
      <c r="D18" s="108">
        <v>3253.18</v>
      </c>
      <c r="E18" s="39">
        <f t="shared" si="0"/>
        <v>95.96</v>
      </c>
    </row>
    <row r="19" spans="1:5" s="31" customFormat="1" ht="15.75">
      <c r="A19" s="37">
        <v>2</v>
      </c>
      <c r="B19" s="38" t="s">
        <v>48</v>
      </c>
      <c r="C19" s="108">
        <v>1531.18</v>
      </c>
      <c r="D19" s="108">
        <v>1819.02</v>
      </c>
      <c r="E19" s="39">
        <f t="shared" si="0"/>
        <v>118.8</v>
      </c>
    </row>
    <row r="20" spans="1:5" s="31" customFormat="1" ht="15.75">
      <c r="A20" s="37">
        <v>3</v>
      </c>
      <c r="B20" s="43" t="s">
        <v>49</v>
      </c>
      <c r="C20" s="108">
        <v>2055.49</v>
      </c>
      <c r="D20" s="108">
        <v>2401.75</v>
      </c>
      <c r="E20" s="39">
        <f t="shared" si="0"/>
        <v>116.85</v>
      </c>
    </row>
    <row r="21" spans="1:5" s="33" customFormat="1" ht="15.75">
      <c r="A21" s="40" t="s">
        <v>65</v>
      </c>
      <c r="B21" s="41" t="s">
        <v>50</v>
      </c>
      <c r="C21" s="109">
        <f>C22</f>
        <v>3318.73</v>
      </c>
      <c r="D21" s="109">
        <f>D22</f>
        <v>4006.83</v>
      </c>
      <c r="E21" s="42">
        <f t="shared" si="0"/>
        <v>120.73</v>
      </c>
    </row>
    <row r="22" spans="1:5" s="31" customFormat="1" ht="15.75">
      <c r="A22" s="37">
        <v>1</v>
      </c>
      <c r="B22" s="38" t="s">
        <v>51</v>
      </c>
      <c r="C22" s="108">
        <v>3318.73</v>
      </c>
      <c r="D22" s="108">
        <v>4006.83</v>
      </c>
      <c r="E22" s="39">
        <f t="shared" si="0"/>
        <v>120.73</v>
      </c>
    </row>
    <row r="23" spans="1:5" s="33" customFormat="1" ht="15.75">
      <c r="A23" s="40" t="s">
        <v>67</v>
      </c>
      <c r="B23" s="41" t="s">
        <v>52</v>
      </c>
      <c r="C23" s="109">
        <f>C24+C25</f>
        <v>3627.61</v>
      </c>
      <c r="D23" s="109">
        <f>D24+D25</f>
        <v>4189.6</v>
      </c>
      <c r="E23" s="42">
        <f t="shared" si="0"/>
        <v>115.49</v>
      </c>
    </row>
    <row r="24" spans="1:5" s="31" customFormat="1" ht="15.75">
      <c r="A24" s="37">
        <v>1</v>
      </c>
      <c r="B24" s="38" t="s">
        <v>53</v>
      </c>
      <c r="C24" s="108">
        <v>2555.07</v>
      </c>
      <c r="D24" s="108">
        <v>2917.96</v>
      </c>
      <c r="E24" s="39">
        <f t="shared" si="0"/>
        <v>114.2</v>
      </c>
    </row>
    <row r="25" spans="1:5" s="31" customFormat="1" ht="15.75">
      <c r="A25" s="37">
        <v>2</v>
      </c>
      <c r="B25" s="38" t="s">
        <v>54</v>
      </c>
      <c r="C25" s="108">
        <v>1072.54</v>
      </c>
      <c r="D25" s="108">
        <v>1271.64</v>
      </c>
      <c r="E25" s="39">
        <f t="shared" si="0"/>
        <v>118.56</v>
      </c>
    </row>
    <row r="26" spans="1:5" s="33" customFormat="1" ht="15.75">
      <c r="A26" s="40" t="s">
        <v>68</v>
      </c>
      <c r="B26" s="41" t="s">
        <v>55</v>
      </c>
      <c r="C26" s="109">
        <f>C27+C28</f>
        <v>1959.62</v>
      </c>
      <c r="D26" s="109">
        <f>D27+D28</f>
        <v>2278.4</v>
      </c>
      <c r="E26" s="42">
        <f t="shared" si="0"/>
        <v>116.27</v>
      </c>
    </row>
    <row r="27" spans="1:5" s="31" customFormat="1" ht="31.5">
      <c r="A27" s="37">
        <v>1</v>
      </c>
      <c r="B27" s="44" t="s">
        <v>72</v>
      </c>
      <c r="C27" s="108">
        <v>331.76</v>
      </c>
      <c r="D27" s="108">
        <v>384.8</v>
      </c>
      <c r="E27" s="39">
        <f t="shared" si="0"/>
        <v>115.99</v>
      </c>
    </row>
    <row r="28" spans="1:5" s="31" customFormat="1" ht="15.75">
      <c r="A28" s="37">
        <v>2</v>
      </c>
      <c r="B28" s="38" t="s">
        <v>56</v>
      </c>
      <c r="C28" s="108">
        <v>1627.86</v>
      </c>
      <c r="D28" s="108">
        <v>1893.6</v>
      </c>
      <c r="E28" s="39">
        <f t="shared" si="0"/>
        <v>116.32</v>
      </c>
    </row>
    <row r="29" spans="1:5" s="33" customFormat="1" ht="15.75">
      <c r="A29" s="40" t="s">
        <v>69</v>
      </c>
      <c r="B29" s="41" t="s">
        <v>57</v>
      </c>
      <c r="C29" s="109">
        <f>C30+C31</f>
        <v>3005.2599999999998</v>
      </c>
      <c r="D29" s="109">
        <f>D30+D31</f>
        <v>3440.1000000000004</v>
      </c>
      <c r="E29" s="42">
        <f t="shared" si="0"/>
        <v>114.47</v>
      </c>
    </row>
    <row r="30" spans="1:5" s="31" customFormat="1" ht="15.75">
      <c r="A30" s="37">
        <v>1</v>
      </c>
      <c r="B30" s="38" t="s">
        <v>58</v>
      </c>
      <c r="C30" s="108">
        <v>697.87</v>
      </c>
      <c r="D30" s="108">
        <v>786.24</v>
      </c>
      <c r="E30" s="39">
        <f t="shared" si="0"/>
        <v>112.66</v>
      </c>
    </row>
    <row r="31" spans="1:5" s="31" customFormat="1" ht="15.75">
      <c r="A31" s="37">
        <v>2</v>
      </c>
      <c r="B31" s="38" t="s">
        <v>59</v>
      </c>
      <c r="C31" s="108">
        <v>2307.39</v>
      </c>
      <c r="D31" s="108">
        <v>2653.86</v>
      </c>
      <c r="E31" s="39">
        <f t="shared" si="0"/>
        <v>115.02</v>
      </c>
    </row>
    <row r="32" spans="1:5" s="33" customFormat="1" ht="15.75">
      <c r="A32" s="40" t="s">
        <v>70</v>
      </c>
      <c r="B32" s="41" t="s">
        <v>60</v>
      </c>
      <c r="C32" s="109">
        <f>C33</f>
        <v>366.45</v>
      </c>
      <c r="D32" s="109">
        <f>D33</f>
        <v>367.53</v>
      </c>
      <c r="E32" s="42">
        <f t="shared" si="0"/>
        <v>100.29</v>
      </c>
    </row>
    <row r="33" spans="1:5" s="31" customFormat="1" ht="15.75">
      <c r="A33" s="37">
        <v>1</v>
      </c>
      <c r="B33" s="38" t="s">
        <v>61</v>
      </c>
      <c r="C33" s="108">
        <v>366.45</v>
      </c>
      <c r="D33" s="108">
        <v>367.53</v>
      </c>
      <c r="E33" s="39">
        <f t="shared" si="0"/>
        <v>100.29</v>
      </c>
    </row>
    <row r="34" spans="1:5" s="33" customFormat="1" ht="15.75">
      <c r="A34" s="40" t="s">
        <v>71</v>
      </c>
      <c r="B34" s="41" t="s">
        <v>62</v>
      </c>
      <c r="C34" s="109">
        <f>C35+C36</f>
        <v>693.47</v>
      </c>
      <c r="D34" s="109">
        <f>D35+D36</f>
        <v>734.71</v>
      </c>
      <c r="E34" s="42">
        <f t="shared" si="0"/>
        <v>105.95</v>
      </c>
    </row>
    <row r="35" spans="1:5" s="31" customFormat="1" ht="15.75">
      <c r="A35" s="37">
        <v>1</v>
      </c>
      <c r="B35" s="38" t="s">
        <v>63</v>
      </c>
      <c r="C35" s="108">
        <v>551.52</v>
      </c>
      <c r="D35" s="108">
        <v>586.33</v>
      </c>
      <c r="E35" s="39">
        <f t="shared" si="0"/>
        <v>106.31</v>
      </c>
    </row>
    <row r="36" spans="1:5" s="31" customFormat="1" ht="15.75">
      <c r="A36" s="45">
        <v>2</v>
      </c>
      <c r="B36" s="46" t="s">
        <v>64</v>
      </c>
      <c r="C36" s="110">
        <v>141.95</v>
      </c>
      <c r="D36" s="47">
        <v>148.38</v>
      </c>
      <c r="E36" s="47">
        <f t="shared" si="0"/>
        <v>104.53</v>
      </c>
    </row>
    <row r="37" spans="1:5" s="31" customFormat="1" ht="15.75">
      <c r="A37" s="48"/>
      <c r="B37" s="49"/>
      <c r="C37" s="50"/>
      <c r="D37" s="50"/>
      <c r="E37" s="50"/>
    </row>
    <row r="38" spans="1:5" s="31" customFormat="1" ht="15.75">
      <c r="A38" s="48"/>
      <c r="B38" s="49"/>
      <c r="C38" s="50"/>
      <c r="D38" s="50"/>
      <c r="E38" s="51"/>
    </row>
    <row r="39" spans="1:5" s="55" customFormat="1" ht="25.5" customHeight="1">
      <c r="A39" s="48"/>
      <c r="B39" s="52"/>
      <c r="C39" s="53"/>
      <c r="D39" s="53"/>
      <c r="E39" s="54"/>
    </row>
    <row r="40" spans="1:5" ht="18.75" customHeight="1">
      <c r="A40" s="11"/>
      <c r="B40" s="4"/>
      <c r="C40" s="5"/>
      <c r="D40" s="158" t="s">
        <v>8</v>
      </c>
      <c r="E40" s="158"/>
    </row>
    <row r="41" spans="1:5" ht="18.75" customHeight="1">
      <c r="A41" s="57" t="s">
        <v>114</v>
      </c>
      <c r="B41" s="13"/>
      <c r="C41" s="13"/>
      <c r="D41" s="159" t="s">
        <v>9</v>
      </c>
      <c r="E41" s="159"/>
    </row>
    <row r="42" spans="1:5" ht="18.75">
      <c r="A42" s="11"/>
      <c r="B42" s="4"/>
      <c r="C42" s="5"/>
      <c r="D42" s="3"/>
      <c r="E42" s="9"/>
    </row>
    <row r="43" spans="1:5" ht="18.75">
      <c r="A43" s="11"/>
      <c r="B43" s="4"/>
      <c r="C43" s="5"/>
      <c r="D43" s="14"/>
      <c r="E43" s="14"/>
    </row>
    <row r="44" spans="1:5" ht="18.75">
      <c r="A44" s="11"/>
      <c r="B44" s="4"/>
      <c r="C44" s="5"/>
      <c r="D44" s="14"/>
      <c r="E44" s="14"/>
    </row>
    <row r="45" spans="1:5" ht="18.75">
      <c r="A45" s="11"/>
      <c r="B45" s="4"/>
      <c r="C45" s="5"/>
      <c r="D45" s="14"/>
      <c r="E45" s="14"/>
    </row>
    <row r="46" spans="1:5" ht="18.75">
      <c r="A46" s="11"/>
      <c r="B46" s="4"/>
      <c r="C46" s="5"/>
      <c r="D46" s="14"/>
      <c r="E46" s="14"/>
    </row>
    <row r="47" spans="1:5" ht="18.75">
      <c r="A47" s="157" t="s">
        <v>113</v>
      </c>
      <c r="B47" s="157"/>
      <c r="C47" s="3"/>
      <c r="D47" s="159" t="s">
        <v>10</v>
      </c>
      <c r="E47" s="159"/>
    </row>
    <row r="48" spans="1:5" s="55" customFormat="1" ht="25.5" customHeight="1">
      <c r="A48" s="48"/>
      <c r="B48" s="49"/>
      <c r="C48" s="53"/>
      <c r="D48" s="53"/>
      <c r="E48" s="54"/>
    </row>
    <row r="49" spans="1:5" s="55" customFormat="1" ht="25.5" customHeight="1">
      <c r="A49" s="48"/>
      <c r="B49" s="49"/>
      <c r="C49" s="53"/>
      <c r="D49" s="53"/>
      <c r="E49" s="54"/>
    </row>
    <row r="50" spans="1:5" s="55" customFormat="1" ht="25.5" customHeight="1">
      <c r="A50" s="48"/>
      <c r="B50" s="49"/>
      <c r="C50" s="53"/>
      <c r="D50" s="53"/>
      <c r="E50" s="54"/>
    </row>
    <row r="51" spans="1:5" s="55" customFormat="1" ht="25.5" customHeight="1">
      <c r="A51" s="48"/>
      <c r="B51" s="49"/>
      <c r="C51" s="53"/>
      <c r="D51" s="53"/>
      <c r="E51" s="54"/>
    </row>
  </sheetData>
  <sheetProtection/>
  <mergeCells count="11">
    <mergeCell ref="D41:E41"/>
    <mergeCell ref="D7:E7"/>
    <mergeCell ref="A1:B1"/>
    <mergeCell ref="B3:E3"/>
    <mergeCell ref="B4:E4"/>
    <mergeCell ref="B5:E5"/>
    <mergeCell ref="A47:B47"/>
    <mergeCell ref="D47:E47"/>
    <mergeCell ref="A8:B8"/>
    <mergeCell ref="A9:B9"/>
    <mergeCell ref="D40:E40"/>
  </mergeCells>
  <printOptions/>
  <pageMargins left="0.6" right="0" top="0" bottom="0"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1"/>
  </sheetPr>
  <dimension ref="A1:K42"/>
  <sheetViews>
    <sheetView zoomScalePageLayoutView="0" workbookViewId="0" topLeftCell="A19">
      <selection activeCell="D17" sqref="D17:D19"/>
    </sheetView>
  </sheetViews>
  <sheetFormatPr defaultColWidth="8.88671875" defaultRowHeight="18.75"/>
  <cols>
    <col min="1" max="1" width="3.88671875" style="11" bestFit="1" customWidth="1"/>
    <col min="2" max="2" width="36.88671875" style="0" bestFit="1" customWidth="1"/>
    <col min="3" max="4" width="12.77734375" style="3" bestFit="1" customWidth="1"/>
    <col min="5" max="5" width="8.10546875" style="9" bestFit="1" customWidth="1"/>
    <col min="6" max="6" width="10.10546875" style="0" bestFit="1" customWidth="1"/>
    <col min="8" max="9" width="9.88671875" style="0" bestFit="1" customWidth="1"/>
  </cols>
  <sheetData>
    <row r="1" spans="1:2" ht="18.75">
      <c r="A1" s="154" t="s">
        <v>82</v>
      </c>
      <c r="B1" s="154"/>
    </row>
    <row r="3" spans="2:5" ht="18.75">
      <c r="B3" s="155" t="s">
        <v>32</v>
      </c>
      <c r="C3" s="155"/>
      <c r="D3" s="155"/>
      <c r="E3" s="155"/>
    </row>
    <row r="4" spans="2:5" ht="18.75">
      <c r="B4" s="155" t="s">
        <v>31</v>
      </c>
      <c r="C4" s="155"/>
      <c r="D4" s="155"/>
      <c r="E4" s="155"/>
    </row>
    <row r="5" spans="2:5" ht="18.75">
      <c r="B5" s="156" t="str">
        <f>'GTSX-GTTT-THUCTE'!B5:E5</f>
        <v> 6 THÁNG ĐẦU NĂM 2015</v>
      </c>
      <c r="C5" s="156"/>
      <c r="D5" s="156"/>
      <c r="E5" s="156"/>
    </row>
    <row r="6" spans="2:5" ht="18.75">
      <c r="B6" s="12"/>
      <c r="C6" s="12"/>
      <c r="D6" s="12"/>
      <c r="E6" s="12"/>
    </row>
    <row r="7" spans="2:5" ht="18.75">
      <c r="B7" s="10" t="s">
        <v>34</v>
      </c>
      <c r="C7" s="11"/>
      <c r="D7" s="11"/>
      <c r="E7" s="11"/>
    </row>
    <row r="8" spans="4:5" ht="18.75">
      <c r="D8" s="153" t="s">
        <v>27</v>
      </c>
      <c r="E8" s="153"/>
    </row>
    <row r="9" spans="1:5" s="97" customFormat="1" ht="33">
      <c r="A9" s="82" t="s">
        <v>12</v>
      </c>
      <c r="B9" s="83" t="s">
        <v>15</v>
      </c>
      <c r="C9" s="83" t="s">
        <v>78</v>
      </c>
      <c r="D9" s="83" t="s">
        <v>79</v>
      </c>
      <c r="E9" s="84" t="s">
        <v>16</v>
      </c>
    </row>
    <row r="10" spans="1:5" s="98" customFormat="1" ht="16.5">
      <c r="A10" s="85"/>
      <c r="B10" s="86" t="s">
        <v>24</v>
      </c>
      <c r="C10" s="100">
        <f>C12+C13+C14+C15</f>
        <v>75464.3</v>
      </c>
      <c r="D10" s="100">
        <f>D12+D13+D14+D15</f>
        <v>85810.45</v>
      </c>
      <c r="E10" s="87">
        <f>D10/C10*100</f>
        <v>113.70999267203166</v>
      </c>
    </row>
    <row r="11" spans="1:5" s="97" customFormat="1" ht="16.5">
      <c r="A11" s="88" t="s">
        <v>13</v>
      </c>
      <c r="B11" s="89" t="s">
        <v>25</v>
      </c>
      <c r="C11" s="101"/>
      <c r="D11" s="101"/>
      <c r="E11" s="90"/>
    </row>
    <row r="12" spans="1:5" s="98" customFormat="1" ht="16.5">
      <c r="A12" s="91">
        <v>1</v>
      </c>
      <c r="B12" s="92" t="s">
        <v>17</v>
      </c>
      <c r="C12" s="102">
        <v>458.71</v>
      </c>
      <c r="D12" s="102">
        <v>523.15</v>
      </c>
      <c r="E12" s="93">
        <f>D12/C12*100</f>
        <v>114.04809138671493</v>
      </c>
    </row>
    <row r="13" spans="1:5" s="98" customFormat="1" ht="16.5">
      <c r="A13" s="91">
        <v>2</v>
      </c>
      <c r="B13" s="92" t="s">
        <v>18</v>
      </c>
      <c r="C13" s="102">
        <v>74335.2</v>
      </c>
      <c r="D13" s="102">
        <v>84536.63</v>
      </c>
      <c r="E13" s="93">
        <f aca="true" t="shared" si="0" ref="E13:E18">D13/C13*100</f>
        <v>113.72355223366588</v>
      </c>
    </row>
    <row r="14" spans="1:5" s="98" customFormat="1" ht="16.5">
      <c r="A14" s="91">
        <v>3</v>
      </c>
      <c r="B14" s="92" t="s">
        <v>19</v>
      </c>
      <c r="C14" s="102">
        <v>496.53</v>
      </c>
      <c r="D14" s="102">
        <v>558.14</v>
      </c>
      <c r="E14" s="93">
        <f t="shared" si="0"/>
        <v>112.40811229935754</v>
      </c>
    </row>
    <row r="15" spans="1:5" s="98" customFormat="1" ht="16.5">
      <c r="A15" s="91">
        <v>4</v>
      </c>
      <c r="B15" s="92" t="s">
        <v>20</v>
      </c>
      <c r="C15" s="102">
        <v>173.86</v>
      </c>
      <c r="D15" s="102">
        <v>192.53</v>
      </c>
      <c r="E15" s="93">
        <f t="shared" si="0"/>
        <v>110.73852525020132</v>
      </c>
    </row>
    <row r="16" spans="1:11" s="97" customFormat="1" ht="16.5">
      <c r="A16" s="88" t="s">
        <v>14</v>
      </c>
      <c r="B16" s="89" t="s">
        <v>26</v>
      </c>
      <c r="C16" s="103">
        <f>C17+C18+C19</f>
        <v>75464.3</v>
      </c>
      <c r="D16" s="103">
        <f>D17+D18+D19</f>
        <v>85810.45000000001</v>
      </c>
      <c r="E16" s="93"/>
      <c r="H16" s="105">
        <f>C17+C18+C19</f>
        <v>75464.3</v>
      </c>
      <c r="I16" s="105">
        <f>D17+D18+D19</f>
        <v>85810.45000000001</v>
      </c>
      <c r="J16" s="105"/>
      <c r="K16" s="105"/>
    </row>
    <row r="17" spans="1:6" s="98" customFormat="1" ht="16.5">
      <c r="A17" s="91">
        <v>1</v>
      </c>
      <c r="B17" s="92" t="s">
        <v>21</v>
      </c>
      <c r="C17" s="102">
        <v>6258.2</v>
      </c>
      <c r="D17" s="102">
        <v>6837.08</v>
      </c>
      <c r="E17" s="93">
        <f t="shared" si="0"/>
        <v>109.24994407337574</v>
      </c>
      <c r="F17" s="99"/>
    </row>
    <row r="18" spans="1:6" s="98" customFormat="1" ht="16.5">
      <c r="A18" s="91">
        <v>2</v>
      </c>
      <c r="B18" s="92" t="s">
        <v>22</v>
      </c>
      <c r="C18" s="102">
        <v>9594.3</v>
      </c>
      <c r="D18" s="102">
        <v>10801.32</v>
      </c>
      <c r="E18" s="93">
        <f t="shared" si="0"/>
        <v>112.58059472811983</v>
      </c>
      <c r="F18" s="99"/>
    </row>
    <row r="19" spans="1:6" s="98" customFormat="1" ht="16.5">
      <c r="A19" s="94">
        <v>3</v>
      </c>
      <c r="B19" s="95" t="s">
        <v>23</v>
      </c>
      <c r="C19" s="104">
        <v>59611.8</v>
      </c>
      <c r="D19" s="104">
        <v>68172.05</v>
      </c>
      <c r="E19" s="96">
        <f>D19/C19*100</f>
        <v>114.35999248470941</v>
      </c>
      <c r="F19" s="99"/>
    </row>
    <row r="20" spans="1:5" ht="18.75">
      <c r="A20" s="17"/>
      <c r="B20" s="18"/>
      <c r="C20" s="19"/>
      <c r="D20" s="19"/>
      <c r="E20" s="20"/>
    </row>
    <row r="21" ht="18.75">
      <c r="B21" s="10" t="s">
        <v>35</v>
      </c>
    </row>
    <row r="22" spans="4:5" ht="18.75">
      <c r="D22" s="153" t="s">
        <v>27</v>
      </c>
      <c r="E22" s="153"/>
    </row>
    <row r="23" spans="1:5" ht="33">
      <c r="A23" s="82" t="s">
        <v>12</v>
      </c>
      <c r="B23" s="83" t="s">
        <v>15</v>
      </c>
      <c r="C23" s="83" t="str">
        <f>C9</f>
        <v>Chính Thức
6 Tháng 2014</v>
      </c>
      <c r="D23" s="83" t="str">
        <f>D9</f>
        <v>Dự ước
6 Tháng 2015</v>
      </c>
      <c r="E23" s="84" t="s">
        <v>16</v>
      </c>
    </row>
    <row r="24" spans="1:5" ht="18.75">
      <c r="A24" s="85"/>
      <c r="B24" s="86" t="s">
        <v>24</v>
      </c>
      <c r="C24" s="100">
        <f>C26+C27+C28+C29</f>
        <v>15541.33</v>
      </c>
      <c r="D24" s="100">
        <f>D26+D27+D28+D29</f>
        <v>17614.589999999997</v>
      </c>
      <c r="E24" s="87">
        <f>D24/C24*100</f>
        <v>113.34029970407936</v>
      </c>
    </row>
    <row r="25" spans="1:5" ht="18.75">
      <c r="A25" s="88" t="s">
        <v>13</v>
      </c>
      <c r="B25" s="89" t="s">
        <v>25</v>
      </c>
      <c r="C25" s="101"/>
      <c r="D25" s="101"/>
      <c r="E25" s="90"/>
    </row>
    <row r="26" spans="1:5" ht="18.75">
      <c r="A26" s="91">
        <v>1</v>
      </c>
      <c r="B26" s="92" t="s">
        <v>17</v>
      </c>
      <c r="C26" s="102">
        <v>238.14</v>
      </c>
      <c r="D26" s="102">
        <v>271.17</v>
      </c>
      <c r="E26" s="93">
        <f>D26/C26*100</f>
        <v>113.86999244142102</v>
      </c>
    </row>
    <row r="27" spans="1:5" ht="18.75">
      <c r="A27" s="91">
        <v>2</v>
      </c>
      <c r="B27" s="92" t="s">
        <v>18</v>
      </c>
      <c r="C27" s="102">
        <v>15008.5</v>
      </c>
      <c r="D27" s="102">
        <v>17013.96</v>
      </c>
      <c r="E27" s="93">
        <f aca="true" t="shared" si="1" ref="E27:E32">D27/C27*100</f>
        <v>113.36216144184961</v>
      </c>
    </row>
    <row r="28" spans="1:5" ht="18.75">
      <c r="A28" s="91">
        <v>3</v>
      </c>
      <c r="B28" s="92" t="s">
        <v>19</v>
      </c>
      <c r="C28" s="102">
        <v>221.35</v>
      </c>
      <c r="D28" s="102">
        <v>248.42</v>
      </c>
      <c r="E28" s="93">
        <f t="shared" si="1"/>
        <v>112.22950079060313</v>
      </c>
    </row>
    <row r="29" spans="1:5" ht="18.75">
      <c r="A29" s="91">
        <v>4</v>
      </c>
      <c r="B29" s="92" t="s">
        <v>20</v>
      </c>
      <c r="C29" s="102">
        <v>73.34</v>
      </c>
      <c r="D29" s="102">
        <v>81.04</v>
      </c>
      <c r="E29" s="93">
        <f t="shared" si="1"/>
        <v>110.49904554131442</v>
      </c>
    </row>
    <row r="30" spans="1:11" ht="18.75">
      <c r="A30" s="88" t="s">
        <v>14</v>
      </c>
      <c r="B30" s="89" t="s">
        <v>26</v>
      </c>
      <c r="C30" s="103">
        <v>0</v>
      </c>
      <c r="D30" s="103">
        <v>0</v>
      </c>
      <c r="E30" s="93"/>
      <c r="H30" s="105">
        <f>C31+C32+C33</f>
        <v>15541.329999999998</v>
      </c>
      <c r="I30" s="105">
        <f>D31+D32+D33</f>
        <v>17614.59</v>
      </c>
      <c r="J30" s="105"/>
      <c r="K30" s="105"/>
    </row>
    <row r="31" spans="1:5" ht="18.75">
      <c r="A31" s="91">
        <v>1</v>
      </c>
      <c r="B31" s="92" t="s">
        <v>21</v>
      </c>
      <c r="C31" s="152">
        <v>1298.5</v>
      </c>
      <c r="D31" s="102">
        <v>1411.77</v>
      </c>
      <c r="E31" s="93">
        <f t="shared" si="1"/>
        <v>108.72314208702349</v>
      </c>
    </row>
    <row r="32" spans="1:5" ht="18.75">
      <c r="A32" s="91">
        <v>2</v>
      </c>
      <c r="B32" s="92" t="s">
        <v>22</v>
      </c>
      <c r="C32" s="102">
        <v>1996.37</v>
      </c>
      <c r="D32" s="102">
        <v>2228.34</v>
      </c>
      <c r="E32" s="93">
        <f t="shared" si="1"/>
        <v>111.61958955504241</v>
      </c>
    </row>
    <row r="33" spans="1:5" ht="18.75">
      <c r="A33" s="94">
        <v>3</v>
      </c>
      <c r="B33" s="95" t="s">
        <v>23</v>
      </c>
      <c r="C33" s="104">
        <v>12246.46</v>
      </c>
      <c r="D33" s="104">
        <v>13974.48</v>
      </c>
      <c r="E33" s="96">
        <f>D33/C33*100</f>
        <v>114.11036332131899</v>
      </c>
    </row>
    <row r="35" spans="2:6" ht="18.75" customHeight="1">
      <c r="B35" s="4"/>
      <c r="C35" s="5"/>
      <c r="D35" s="158" t="s">
        <v>8</v>
      </c>
      <c r="E35" s="158"/>
      <c r="F35" s="6"/>
    </row>
    <row r="36" spans="1:6" ht="18.75" customHeight="1">
      <c r="A36" s="57" t="s">
        <v>114</v>
      </c>
      <c r="B36" s="13"/>
      <c r="C36" s="13"/>
      <c r="D36" s="159" t="s">
        <v>9</v>
      </c>
      <c r="E36" s="159"/>
      <c r="F36" s="16"/>
    </row>
    <row r="37" spans="2:6" ht="18.75">
      <c r="B37" s="4"/>
      <c r="C37" s="5"/>
      <c r="F37" s="13"/>
    </row>
    <row r="38" spans="2:6" ht="18.75">
      <c r="B38" s="4"/>
      <c r="C38" s="5"/>
      <c r="D38" s="14"/>
      <c r="E38" s="14"/>
      <c r="F38" s="15"/>
    </row>
    <row r="39" spans="2:6" ht="18.75">
      <c r="B39" s="4"/>
      <c r="C39" s="5"/>
      <c r="D39" s="14"/>
      <c r="E39" s="14"/>
      <c r="F39" s="15"/>
    </row>
    <row r="40" spans="2:6" ht="18.75">
      <c r="B40" s="4"/>
      <c r="C40" s="5"/>
      <c r="D40" s="14"/>
      <c r="E40" s="14"/>
      <c r="F40" s="15"/>
    </row>
    <row r="41" spans="2:6" ht="18.75">
      <c r="B41" s="4"/>
      <c r="C41" s="5"/>
      <c r="D41" s="14"/>
      <c r="E41" s="14"/>
      <c r="F41" s="15"/>
    </row>
    <row r="42" spans="1:6" ht="18.75">
      <c r="A42" s="157" t="s">
        <v>116</v>
      </c>
      <c r="B42" s="157"/>
      <c r="D42" s="159" t="s">
        <v>10</v>
      </c>
      <c r="E42" s="159"/>
      <c r="F42" s="13"/>
    </row>
  </sheetData>
  <sheetProtection/>
  <mergeCells count="10">
    <mergeCell ref="A42:B42"/>
    <mergeCell ref="D42:E42"/>
    <mergeCell ref="D35:E35"/>
    <mergeCell ref="D36:E36"/>
    <mergeCell ref="D8:E8"/>
    <mergeCell ref="D22:E22"/>
    <mergeCell ref="A1:B1"/>
    <mergeCell ref="B3:E3"/>
    <mergeCell ref="B4:E4"/>
    <mergeCell ref="B5:E5"/>
  </mergeCells>
  <printOptions/>
  <pageMargins left="0.65" right="0" top="0.5" bottom="0.5"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1"/>
  </sheetPr>
  <dimension ref="A1:E51"/>
  <sheetViews>
    <sheetView zoomScalePageLayoutView="0" workbookViewId="0" topLeftCell="A1">
      <selection activeCell="D41" sqref="D41:E41"/>
    </sheetView>
  </sheetViews>
  <sheetFormatPr defaultColWidth="8.88671875" defaultRowHeight="18.75"/>
  <cols>
    <col min="1" max="1" width="3.99609375" style="22" bestFit="1" customWidth="1"/>
    <col min="2" max="2" width="40.5546875" style="31" bestFit="1" customWidth="1"/>
    <col min="3" max="3" width="10.21484375" style="28" bestFit="1" customWidth="1"/>
    <col min="4" max="4" width="10.5546875" style="28" customWidth="1"/>
    <col min="5" max="5" width="9.88671875" style="56" customWidth="1"/>
    <col min="6" max="16384" width="8.88671875" style="29" customWidth="1"/>
  </cols>
  <sheetData>
    <row r="1" spans="1:5" s="25" customFormat="1" ht="18.75">
      <c r="A1" s="160" t="s">
        <v>83</v>
      </c>
      <c r="B1" s="160"/>
      <c r="C1" s="23"/>
      <c r="D1" s="23"/>
      <c r="E1" s="24"/>
    </row>
    <row r="2" spans="1:5" s="25" customFormat="1" ht="18.75">
      <c r="A2" s="26"/>
      <c r="C2" s="23"/>
      <c r="D2" s="23"/>
      <c r="E2" s="24"/>
    </row>
    <row r="3" spans="1:5" s="25" customFormat="1" ht="18.75">
      <c r="A3" s="26"/>
      <c r="B3" s="156" t="s">
        <v>87</v>
      </c>
      <c r="C3" s="156"/>
      <c r="D3" s="156"/>
      <c r="E3" s="156"/>
    </row>
    <row r="4" spans="1:5" s="25" customFormat="1" ht="18.75">
      <c r="A4" s="26"/>
      <c r="B4" s="156" t="s">
        <v>74</v>
      </c>
      <c r="C4" s="156"/>
      <c r="D4" s="156"/>
      <c r="E4" s="156"/>
    </row>
    <row r="5" spans="1:5" s="25" customFormat="1" ht="18.75">
      <c r="A5" s="26"/>
      <c r="B5" s="156" t="str">
        <f>'GTSX-GTTT-THUCTE'!B5:E5</f>
        <v> 6 THÁNG ĐẦU NĂM 2015</v>
      </c>
      <c r="C5" s="156"/>
      <c r="D5" s="156"/>
      <c r="E5" s="156"/>
    </row>
    <row r="6" spans="1:5" s="25" customFormat="1" ht="18.75">
      <c r="A6" s="26"/>
      <c r="B6" s="21"/>
      <c r="C6" s="78"/>
      <c r="D6" s="78"/>
      <c r="E6" s="21"/>
    </row>
    <row r="7" spans="2:5" ht="18.75">
      <c r="B7" s="27"/>
      <c r="C7" s="79"/>
      <c r="D7" s="161" t="s">
        <v>27</v>
      </c>
      <c r="E7" s="161"/>
    </row>
    <row r="8" spans="1:5" s="31" customFormat="1" ht="31.5">
      <c r="A8" s="162" t="s">
        <v>39</v>
      </c>
      <c r="B8" s="162"/>
      <c r="C8" s="80" t="s">
        <v>119</v>
      </c>
      <c r="D8" s="80" t="s">
        <v>118</v>
      </c>
      <c r="E8" s="30" t="s">
        <v>76</v>
      </c>
    </row>
    <row r="9" spans="1:5" s="33" customFormat="1" ht="18.75" customHeight="1">
      <c r="A9" s="163" t="s">
        <v>24</v>
      </c>
      <c r="B9" s="163"/>
      <c r="C9" s="106">
        <f>C10+C13+C17+C21+C23+C26+C29+C32+C34</f>
        <v>75464.30000000002</v>
      </c>
      <c r="D9" s="106">
        <f>D10+D13+D17+D21+D23+D26+D29+D32+D34</f>
        <v>85810.44999999998</v>
      </c>
      <c r="E9" s="32">
        <f>ROUND(D9/C9*100,2)</f>
        <v>113.71</v>
      </c>
    </row>
    <row r="10" spans="1:5" s="33" customFormat="1" ht="15.75">
      <c r="A10" s="34" t="s">
        <v>13</v>
      </c>
      <c r="B10" s="35" t="s">
        <v>40</v>
      </c>
      <c r="C10" s="107">
        <f>C11+C12</f>
        <v>16775.36</v>
      </c>
      <c r="D10" s="107">
        <f>D11+D12</f>
        <v>18846.96</v>
      </c>
      <c r="E10" s="36">
        <f aca="true" t="shared" si="0" ref="E10:E36">ROUND(D10/C10*100,2)</f>
        <v>112.35</v>
      </c>
    </row>
    <row r="11" spans="1:5" s="31" customFormat="1" ht="15.75">
      <c r="A11" s="37">
        <v>1</v>
      </c>
      <c r="B11" s="38" t="s">
        <v>41</v>
      </c>
      <c r="C11" s="108">
        <v>16074.67</v>
      </c>
      <c r="D11" s="108">
        <v>18198.16</v>
      </c>
      <c r="E11" s="39">
        <f t="shared" si="0"/>
        <v>113.21</v>
      </c>
    </row>
    <row r="12" spans="1:5" s="31" customFormat="1" ht="15.75">
      <c r="A12" s="37">
        <v>2</v>
      </c>
      <c r="B12" s="38" t="s">
        <v>42</v>
      </c>
      <c r="C12" s="108">
        <v>700.69</v>
      </c>
      <c r="D12" s="108">
        <v>648.8</v>
      </c>
      <c r="E12" s="39">
        <f t="shared" si="0"/>
        <v>92.59</v>
      </c>
    </row>
    <row r="13" spans="1:5" s="33" customFormat="1" ht="15.75">
      <c r="A13" s="40" t="s">
        <v>14</v>
      </c>
      <c r="B13" s="41" t="s">
        <v>43</v>
      </c>
      <c r="C13" s="109">
        <f>C14+C15+C16</f>
        <v>20399.86</v>
      </c>
      <c r="D13" s="109">
        <f>D14+D15+D16</f>
        <v>23200.27</v>
      </c>
      <c r="E13" s="42">
        <f t="shared" si="0"/>
        <v>113.73</v>
      </c>
    </row>
    <row r="14" spans="1:5" s="31" customFormat="1" ht="15.75">
      <c r="A14" s="37">
        <v>1</v>
      </c>
      <c r="B14" s="38" t="s">
        <v>44</v>
      </c>
      <c r="C14" s="108">
        <v>7838.23</v>
      </c>
      <c r="D14" s="108">
        <v>8703.39</v>
      </c>
      <c r="E14" s="39">
        <f t="shared" si="0"/>
        <v>111.04</v>
      </c>
    </row>
    <row r="15" spans="1:5" s="31" customFormat="1" ht="15.75">
      <c r="A15" s="37">
        <v>2</v>
      </c>
      <c r="B15" s="38" t="s">
        <v>45</v>
      </c>
      <c r="C15" s="108">
        <v>1801.25</v>
      </c>
      <c r="D15" s="108">
        <v>2111.03</v>
      </c>
      <c r="E15" s="39">
        <f t="shared" si="0"/>
        <v>117.2</v>
      </c>
    </row>
    <row r="16" spans="1:5" s="31" customFormat="1" ht="15.75">
      <c r="A16" s="37">
        <v>3</v>
      </c>
      <c r="B16" s="38" t="s">
        <v>46</v>
      </c>
      <c r="C16" s="108">
        <v>10760.38</v>
      </c>
      <c r="D16" s="108">
        <v>12385.85</v>
      </c>
      <c r="E16" s="39">
        <f t="shared" si="0"/>
        <v>115.11</v>
      </c>
    </row>
    <row r="17" spans="1:5" s="33" customFormat="1" ht="15.75">
      <c r="A17" s="40" t="s">
        <v>38</v>
      </c>
      <c r="B17" s="41" t="s">
        <v>47</v>
      </c>
      <c r="C17" s="109">
        <f>C18+C19+C20</f>
        <v>12528.51</v>
      </c>
      <c r="D17" s="109">
        <f>D18+D19+D20</f>
        <v>13435.95</v>
      </c>
      <c r="E17" s="42">
        <f t="shared" si="0"/>
        <v>107.24</v>
      </c>
    </row>
    <row r="18" spans="1:5" s="31" customFormat="1" ht="30" customHeight="1">
      <c r="A18" s="37">
        <v>1</v>
      </c>
      <c r="B18" s="38" t="s">
        <v>73</v>
      </c>
      <c r="C18" s="108">
        <v>6898.35</v>
      </c>
      <c r="D18" s="108">
        <v>6646.22</v>
      </c>
      <c r="E18" s="39">
        <f t="shared" si="0"/>
        <v>96.35</v>
      </c>
    </row>
    <row r="19" spans="1:5" s="31" customFormat="1" ht="15.75">
      <c r="A19" s="37">
        <v>2</v>
      </c>
      <c r="B19" s="38" t="s">
        <v>48</v>
      </c>
      <c r="C19" s="108">
        <v>3717.74</v>
      </c>
      <c r="D19" s="108">
        <v>4530.87</v>
      </c>
      <c r="E19" s="39">
        <f t="shared" si="0"/>
        <v>121.87</v>
      </c>
    </row>
    <row r="20" spans="1:5" s="31" customFormat="1" ht="15.75">
      <c r="A20" s="37">
        <v>3</v>
      </c>
      <c r="B20" s="43" t="s">
        <v>49</v>
      </c>
      <c r="C20" s="108">
        <v>1912.42</v>
      </c>
      <c r="D20" s="108">
        <v>2258.86</v>
      </c>
      <c r="E20" s="39">
        <f t="shared" si="0"/>
        <v>118.12</v>
      </c>
    </row>
    <row r="21" spans="1:5" s="33" customFormat="1" ht="15.75">
      <c r="A21" s="40" t="s">
        <v>65</v>
      </c>
      <c r="B21" s="41" t="s">
        <v>50</v>
      </c>
      <c r="C21" s="109">
        <f>C22</f>
        <v>6863.01</v>
      </c>
      <c r="D21" s="109">
        <f>D22</f>
        <v>8401.98</v>
      </c>
      <c r="E21" s="42">
        <f t="shared" si="0"/>
        <v>122.42</v>
      </c>
    </row>
    <row r="22" spans="1:5" s="31" customFormat="1" ht="15.75">
      <c r="A22" s="37">
        <v>1</v>
      </c>
      <c r="B22" s="38" t="s">
        <v>51</v>
      </c>
      <c r="C22" s="108">
        <v>6863.01</v>
      </c>
      <c r="D22" s="108">
        <v>8401.98</v>
      </c>
      <c r="E22" s="39">
        <f t="shared" si="0"/>
        <v>122.42</v>
      </c>
    </row>
    <row r="23" spans="1:5" s="33" customFormat="1" ht="15.75">
      <c r="A23" s="40" t="s">
        <v>67</v>
      </c>
      <c r="B23" s="41" t="s">
        <v>52</v>
      </c>
      <c r="C23" s="109">
        <f>C24+C25</f>
        <v>9004.16</v>
      </c>
      <c r="D23" s="109">
        <f>D24+D25</f>
        <v>10541.45</v>
      </c>
      <c r="E23" s="42">
        <f t="shared" si="0"/>
        <v>117.07</v>
      </c>
    </row>
    <row r="24" spans="1:5" s="31" customFormat="1" ht="15.75">
      <c r="A24" s="37">
        <v>1</v>
      </c>
      <c r="B24" s="38" t="s">
        <v>53</v>
      </c>
      <c r="C24" s="108">
        <v>5162.41</v>
      </c>
      <c r="D24" s="108">
        <v>5946.93</v>
      </c>
      <c r="E24" s="39">
        <f t="shared" si="0"/>
        <v>115.2</v>
      </c>
    </row>
    <row r="25" spans="1:5" s="31" customFormat="1" ht="15.75">
      <c r="A25" s="37">
        <v>2</v>
      </c>
      <c r="B25" s="38" t="s">
        <v>54</v>
      </c>
      <c r="C25" s="108">
        <v>3841.75</v>
      </c>
      <c r="D25" s="108">
        <v>4594.52</v>
      </c>
      <c r="E25" s="39">
        <f t="shared" si="0"/>
        <v>119.59</v>
      </c>
    </row>
    <row r="26" spans="1:5" s="33" customFormat="1" ht="15.75">
      <c r="A26" s="40" t="s">
        <v>68</v>
      </c>
      <c r="B26" s="41" t="s">
        <v>55</v>
      </c>
      <c r="C26" s="109">
        <f>C27+C28</f>
        <v>5020.31</v>
      </c>
      <c r="D26" s="109">
        <f>D27+D28</f>
        <v>5896.84</v>
      </c>
      <c r="E26" s="42">
        <f t="shared" si="0"/>
        <v>117.46</v>
      </c>
    </row>
    <row r="27" spans="1:5" s="31" customFormat="1" ht="31.5">
      <c r="A27" s="37">
        <v>1</v>
      </c>
      <c r="B27" s="44" t="s">
        <v>72</v>
      </c>
      <c r="C27" s="108">
        <v>1918.03</v>
      </c>
      <c r="D27" s="108">
        <v>2248.86</v>
      </c>
      <c r="E27" s="39">
        <f t="shared" si="0"/>
        <v>117.25</v>
      </c>
    </row>
    <row r="28" spans="1:5" s="31" customFormat="1" ht="15.75">
      <c r="A28" s="37">
        <v>2</v>
      </c>
      <c r="B28" s="38" t="s">
        <v>56</v>
      </c>
      <c r="C28" s="108">
        <v>3102.28</v>
      </c>
      <c r="D28" s="108">
        <v>3647.98</v>
      </c>
      <c r="E28" s="39">
        <f t="shared" si="0"/>
        <v>117.59</v>
      </c>
    </row>
    <row r="29" spans="1:5" s="33" customFormat="1" ht="15.75">
      <c r="A29" s="40" t="s">
        <v>69</v>
      </c>
      <c r="B29" s="41" t="s">
        <v>57</v>
      </c>
      <c r="C29" s="109">
        <f>C30+C31</f>
        <v>3437.9700000000003</v>
      </c>
      <c r="D29" s="109">
        <f>D30+D31</f>
        <v>4002.5</v>
      </c>
      <c r="E29" s="42">
        <f t="shared" si="0"/>
        <v>116.42</v>
      </c>
    </row>
    <row r="30" spans="1:5" s="31" customFormat="1" ht="15.75">
      <c r="A30" s="37">
        <v>1</v>
      </c>
      <c r="B30" s="38" t="s">
        <v>58</v>
      </c>
      <c r="C30" s="108">
        <v>460.69</v>
      </c>
      <c r="D30" s="108">
        <v>550.9</v>
      </c>
      <c r="E30" s="39">
        <f t="shared" si="0"/>
        <v>119.58</v>
      </c>
    </row>
    <row r="31" spans="1:5" s="31" customFormat="1" ht="15.75">
      <c r="A31" s="37">
        <v>2</v>
      </c>
      <c r="B31" s="38" t="s">
        <v>59</v>
      </c>
      <c r="C31" s="108">
        <v>2977.28</v>
      </c>
      <c r="D31" s="108">
        <v>3451.6</v>
      </c>
      <c r="E31" s="39">
        <f t="shared" si="0"/>
        <v>115.93</v>
      </c>
    </row>
    <row r="32" spans="1:5" s="33" customFormat="1" ht="15.75">
      <c r="A32" s="40" t="s">
        <v>70</v>
      </c>
      <c r="B32" s="41" t="s">
        <v>60</v>
      </c>
      <c r="C32" s="109">
        <f>C33</f>
        <v>762.57</v>
      </c>
      <c r="D32" s="109">
        <f>D33</f>
        <v>764.88</v>
      </c>
      <c r="E32" s="42">
        <f t="shared" si="0"/>
        <v>100.3</v>
      </c>
    </row>
    <row r="33" spans="1:5" s="31" customFormat="1" ht="15.75">
      <c r="A33" s="37">
        <v>1</v>
      </c>
      <c r="B33" s="38" t="s">
        <v>61</v>
      </c>
      <c r="C33" s="108">
        <v>762.57</v>
      </c>
      <c r="D33" s="108">
        <v>764.88</v>
      </c>
      <c r="E33" s="39">
        <f t="shared" si="0"/>
        <v>100.3</v>
      </c>
    </row>
    <row r="34" spans="1:5" s="33" customFormat="1" ht="15.75">
      <c r="A34" s="40" t="s">
        <v>71</v>
      </c>
      <c r="B34" s="41" t="s">
        <v>62</v>
      </c>
      <c r="C34" s="109">
        <f>C35+C36</f>
        <v>672.55</v>
      </c>
      <c r="D34" s="109">
        <f>D35+D36</f>
        <v>719.62</v>
      </c>
      <c r="E34" s="42">
        <f t="shared" si="0"/>
        <v>107</v>
      </c>
    </row>
    <row r="35" spans="1:5" s="31" customFormat="1" ht="15.75">
      <c r="A35" s="37">
        <v>1</v>
      </c>
      <c r="B35" s="38" t="s">
        <v>63</v>
      </c>
      <c r="C35" s="108">
        <v>497.91</v>
      </c>
      <c r="D35" s="108">
        <v>535.09</v>
      </c>
      <c r="E35" s="39">
        <f t="shared" si="0"/>
        <v>107.47</v>
      </c>
    </row>
    <row r="36" spans="1:5" s="31" customFormat="1" ht="15.75">
      <c r="A36" s="45">
        <v>2</v>
      </c>
      <c r="B36" s="46" t="s">
        <v>64</v>
      </c>
      <c r="C36" s="110">
        <v>174.64</v>
      </c>
      <c r="D36" s="47">
        <v>184.53</v>
      </c>
      <c r="E36" s="47">
        <f t="shared" si="0"/>
        <v>105.66</v>
      </c>
    </row>
    <row r="37" spans="1:5" s="31" customFormat="1" ht="15.75">
      <c r="A37" s="48"/>
      <c r="B37" s="49"/>
      <c r="C37" s="50"/>
      <c r="D37" s="50"/>
      <c r="E37" s="50"/>
    </row>
    <row r="38" spans="1:5" s="31" customFormat="1" ht="15.75">
      <c r="A38" s="48"/>
      <c r="B38" s="49"/>
      <c r="C38" s="50"/>
      <c r="D38" s="50"/>
      <c r="E38" s="51"/>
    </row>
    <row r="39" spans="1:5" s="55" customFormat="1" ht="25.5" customHeight="1">
      <c r="A39" s="48"/>
      <c r="B39" s="52"/>
      <c r="C39" s="53"/>
      <c r="D39" s="53"/>
      <c r="E39" s="54"/>
    </row>
    <row r="40" spans="1:5" ht="18.75" customHeight="1">
      <c r="A40" s="11"/>
      <c r="B40" s="4"/>
      <c r="C40" s="5"/>
      <c r="D40" s="158" t="s">
        <v>8</v>
      </c>
      <c r="E40" s="158"/>
    </row>
    <row r="41" spans="1:5" ht="18.75" customHeight="1">
      <c r="A41" s="57" t="s">
        <v>114</v>
      </c>
      <c r="B41" s="13"/>
      <c r="C41" s="13"/>
      <c r="D41" s="159" t="s">
        <v>9</v>
      </c>
      <c r="E41" s="159"/>
    </row>
    <row r="42" spans="1:5" ht="18.75">
      <c r="A42" s="11"/>
      <c r="B42" s="4"/>
      <c r="C42" s="5"/>
      <c r="D42" s="3"/>
      <c r="E42" s="9"/>
    </row>
    <row r="43" spans="1:5" ht="18.75">
      <c r="A43" s="11"/>
      <c r="B43" s="4"/>
      <c r="C43" s="5"/>
      <c r="D43" s="14"/>
      <c r="E43" s="14"/>
    </row>
    <row r="44" spans="1:5" ht="18.75">
      <c r="A44" s="11"/>
      <c r="B44" s="4"/>
      <c r="C44" s="5"/>
      <c r="D44" s="14"/>
      <c r="E44" s="14"/>
    </row>
    <row r="45" spans="1:5" ht="18.75">
      <c r="A45" s="11"/>
      <c r="B45" s="4"/>
      <c r="C45" s="5"/>
      <c r="D45" s="14"/>
      <c r="E45" s="14"/>
    </row>
    <row r="46" spans="1:5" ht="18.75">
      <c r="A46" s="11"/>
      <c r="B46" s="4"/>
      <c r="C46" s="5"/>
      <c r="D46" s="14"/>
      <c r="E46" s="14"/>
    </row>
    <row r="47" spans="1:5" ht="18.75">
      <c r="A47" s="157" t="s">
        <v>115</v>
      </c>
      <c r="B47" s="157"/>
      <c r="C47" s="3"/>
      <c r="D47" s="159" t="s">
        <v>10</v>
      </c>
      <c r="E47" s="159"/>
    </row>
    <row r="48" spans="1:5" s="55" customFormat="1" ht="25.5" customHeight="1">
      <c r="A48" s="48"/>
      <c r="B48" s="49"/>
      <c r="C48" s="53"/>
      <c r="D48" s="53"/>
      <c r="E48" s="54"/>
    </row>
    <row r="49" spans="1:5" s="55" customFormat="1" ht="25.5" customHeight="1">
      <c r="A49" s="48"/>
      <c r="B49" s="49"/>
      <c r="C49" s="53"/>
      <c r="D49" s="53"/>
      <c r="E49" s="54"/>
    </row>
    <row r="50" spans="1:5" s="55" customFormat="1" ht="25.5" customHeight="1">
      <c r="A50" s="48"/>
      <c r="B50" s="49"/>
      <c r="C50" s="53"/>
      <c r="D50" s="53"/>
      <c r="E50" s="54"/>
    </row>
    <row r="51" spans="1:5" s="55" customFormat="1" ht="25.5" customHeight="1">
      <c r="A51" s="48"/>
      <c r="B51" s="49"/>
      <c r="C51" s="53"/>
      <c r="D51" s="53"/>
      <c r="E51" s="54"/>
    </row>
  </sheetData>
  <sheetProtection/>
  <mergeCells count="11">
    <mergeCell ref="D7:E7"/>
    <mergeCell ref="A1:B1"/>
    <mergeCell ref="B3:E3"/>
    <mergeCell ref="B4:E4"/>
    <mergeCell ref="B5:E5"/>
    <mergeCell ref="A47:B47"/>
    <mergeCell ref="D47:E47"/>
    <mergeCell ref="A8:B8"/>
    <mergeCell ref="A9:B9"/>
    <mergeCell ref="D40:E40"/>
    <mergeCell ref="D41:E41"/>
  </mergeCells>
  <printOptions/>
  <pageMargins left="0.6" right="0" top="0" bottom="0"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1"/>
  </sheetPr>
  <dimension ref="A1:E51"/>
  <sheetViews>
    <sheetView zoomScalePageLayoutView="0" workbookViewId="0" topLeftCell="C1">
      <selection activeCell="D41" sqref="D41:E41"/>
    </sheetView>
  </sheetViews>
  <sheetFormatPr defaultColWidth="8.88671875" defaultRowHeight="18.75"/>
  <cols>
    <col min="1" max="1" width="3.99609375" style="22" bestFit="1" customWidth="1"/>
    <col min="2" max="2" width="40.5546875" style="31" bestFit="1" customWidth="1"/>
    <col min="3" max="3" width="10.99609375" style="28" bestFit="1" customWidth="1"/>
    <col min="4" max="4" width="10.21484375" style="28" customWidth="1"/>
    <col min="5" max="5" width="9.88671875" style="56" bestFit="1" customWidth="1"/>
    <col min="6" max="16384" width="8.88671875" style="29" customWidth="1"/>
  </cols>
  <sheetData>
    <row r="1" spans="1:5" s="25" customFormat="1" ht="18.75">
      <c r="A1" s="160" t="s">
        <v>84</v>
      </c>
      <c r="B1" s="160"/>
      <c r="C1" s="23"/>
      <c r="D1" s="23"/>
      <c r="E1" s="24"/>
    </row>
    <row r="2" spans="1:5" s="25" customFormat="1" ht="18.75">
      <c r="A2" s="26"/>
      <c r="C2" s="23"/>
      <c r="D2" s="23"/>
      <c r="E2" s="24"/>
    </row>
    <row r="3" spans="1:5" s="25" customFormat="1" ht="18.75">
      <c r="A3" s="26"/>
      <c r="B3" s="156" t="s">
        <v>86</v>
      </c>
      <c r="C3" s="156"/>
      <c r="D3" s="156"/>
      <c r="E3" s="156"/>
    </row>
    <row r="4" spans="1:5" s="25" customFormat="1" ht="18.75">
      <c r="A4" s="26"/>
      <c r="B4" s="156" t="s">
        <v>74</v>
      </c>
      <c r="C4" s="156"/>
      <c r="D4" s="156"/>
      <c r="E4" s="156"/>
    </row>
    <row r="5" spans="1:5" s="25" customFormat="1" ht="18.75">
      <c r="A5" s="26"/>
      <c r="B5" s="156" t="str">
        <f>'GTSX-GTTT-THUCTE'!B5:E5</f>
        <v> 6 THÁNG ĐẦU NĂM 2015</v>
      </c>
      <c r="C5" s="156"/>
      <c r="D5" s="156"/>
      <c r="E5" s="156"/>
    </row>
    <row r="6" spans="1:5" s="25" customFormat="1" ht="18.75">
      <c r="A6" s="26"/>
      <c r="B6" s="21"/>
      <c r="C6" s="78"/>
      <c r="D6" s="78"/>
      <c r="E6" s="21"/>
    </row>
    <row r="7" spans="2:5" ht="18.75">
      <c r="B7" s="27"/>
      <c r="C7" s="79"/>
      <c r="D7" s="161" t="s">
        <v>27</v>
      </c>
      <c r="E7" s="161"/>
    </row>
    <row r="8" spans="1:5" s="31" customFormat="1" ht="31.5">
      <c r="A8" s="162" t="s">
        <v>39</v>
      </c>
      <c r="B8" s="162"/>
      <c r="C8" s="80" t="s">
        <v>119</v>
      </c>
      <c r="D8" s="80" t="s">
        <v>118</v>
      </c>
      <c r="E8" s="30" t="s">
        <v>76</v>
      </c>
    </row>
    <row r="9" spans="1:5" s="33" customFormat="1" ht="18.75" customHeight="1">
      <c r="A9" s="163" t="s">
        <v>24</v>
      </c>
      <c r="B9" s="163"/>
      <c r="C9" s="106">
        <f>C10+C13+C17+C21+C23+C26+C29+C32+C34</f>
        <v>15541.33</v>
      </c>
      <c r="D9" s="106">
        <f>D10+D13+D17+D21+D23+D26+D29+D32+D34</f>
        <v>17614.589999999997</v>
      </c>
      <c r="E9" s="32">
        <f>ROUND(D9/C9*100,2)</f>
        <v>113.34</v>
      </c>
    </row>
    <row r="10" spans="1:5" s="33" customFormat="1" ht="15.75">
      <c r="A10" s="34" t="s">
        <v>13</v>
      </c>
      <c r="B10" s="35" t="s">
        <v>40</v>
      </c>
      <c r="C10" s="107">
        <f>C11+C12</f>
        <v>3322.41</v>
      </c>
      <c r="D10" s="107">
        <f>D11+D12</f>
        <v>3720.92</v>
      </c>
      <c r="E10" s="36">
        <f aca="true" t="shared" si="0" ref="E10:E36">ROUND(D10/C10*100,2)</f>
        <v>111.99</v>
      </c>
    </row>
    <row r="11" spans="1:5" s="31" customFormat="1" ht="15.75">
      <c r="A11" s="37">
        <v>1</v>
      </c>
      <c r="B11" s="38" t="s">
        <v>41</v>
      </c>
      <c r="C11" s="108">
        <v>3283.71</v>
      </c>
      <c r="D11" s="108">
        <v>3685.13</v>
      </c>
      <c r="E11" s="39">
        <f t="shared" si="0"/>
        <v>112.22</v>
      </c>
    </row>
    <row r="12" spans="1:5" s="31" customFormat="1" ht="15.75">
      <c r="A12" s="37">
        <v>2</v>
      </c>
      <c r="B12" s="38" t="s">
        <v>42</v>
      </c>
      <c r="C12" s="108">
        <v>38.7</v>
      </c>
      <c r="D12" s="108">
        <v>35.79</v>
      </c>
      <c r="E12" s="39">
        <f t="shared" si="0"/>
        <v>92.48</v>
      </c>
    </row>
    <row r="13" spans="1:5" s="33" customFormat="1" ht="15.75">
      <c r="A13" s="40" t="s">
        <v>14</v>
      </c>
      <c r="B13" s="41" t="s">
        <v>43</v>
      </c>
      <c r="C13" s="109">
        <f>C14+C15+C16</f>
        <v>3762.29</v>
      </c>
      <c r="D13" s="109">
        <f>D14+D15+D16</f>
        <v>4293.07</v>
      </c>
      <c r="E13" s="42">
        <f t="shared" si="0"/>
        <v>114.11</v>
      </c>
    </row>
    <row r="14" spans="1:5" s="31" customFormat="1" ht="15.75">
      <c r="A14" s="37">
        <v>1</v>
      </c>
      <c r="B14" s="38" t="s">
        <v>44</v>
      </c>
      <c r="C14" s="108">
        <v>1541.72</v>
      </c>
      <c r="D14" s="108">
        <v>1719.38</v>
      </c>
      <c r="E14" s="39">
        <f t="shared" si="0"/>
        <v>111.52</v>
      </c>
    </row>
    <row r="15" spans="1:5" s="31" customFormat="1" ht="15.75">
      <c r="A15" s="37">
        <v>2</v>
      </c>
      <c r="B15" s="38" t="s">
        <v>45</v>
      </c>
      <c r="C15" s="108">
        <v>385.1</v>
      </c>
      <c r="D15" s="108">
        <v>452.87</v>
      </c>
      <c r="E15" s="39">
        <f t="shared" si="0"/>
        <v>117.6</v>
      </c>
    </row>
    <row r="16" spans="1:5" s="31" customFormat="1" ht="15.75">
      <c r="A16" s="37">
        <v>3</v>
      </c>
      <c r="B16" s="38" t="s">
        <v>46</v>
      </c>
      <c r="C16" s="108">
        <v>1835.47</v>
      </c>
      <c r="D16" s="108">
        <v>2120.82</v>
      </c>
      <c r="E16" s="39">
        <f t="shared" si="0"/>
        <v>115.55</v>
      </c>
    </row>
    <row r="17" spans="1:5" s="33" customFormat="1" ht="15.75">
      <c r="A17" s="40" t="s">
        <v>38</v>
      </c>
      <c r="B17" s="41" t="s">
        <v>47</v>
      </c>
      <c r="C17" s="109">
        <f>C18+C19+C20</f>
        <v>3515.8599999999997</v>
      </c>
      <c r="D17" s="109">
        <f>D18+D19+D20</f>
        <v>3810.76</v>
      </c>
      <c r="E17" s="42">
        <f t="shared" si="0"/>
        <v>108.39</v>
      </c>
    </row>
    <row r="18" spans="1:5" s="31" customFormat="1" ht="30" customHeight="1">
      <c r="A18" s="37">
        <v>1</v>
      </c>
      <c r="B18" s="38" t="s">
        <v>73</v>
      </c>
      <c r="C18" s="108">
        <v>1642.51</v>
      </c>
      <c r="D18" s="108">
        <v>1581.82</v>
      </c>
      <c r="E18" s="39">
        <f t="shared" si="0"/>
        <v>96.31</v>
      </c>
    </row>
    <row r="19" spans="1:5" s="31" customFormat="1" ht="15.75">
      <c r="A19" s="37">
        <v>2</v>
      </c>
      <c r="B19" s="38" t="s">
        <v>48</v>
      </c>
      <c r="C19" s="108">
        <v>636.77</v>
      </c>
      <c r="D19" s="108">
        <v>765.94</v>
      </c>
      <c r="E19" s="39">
        <f t="shared" si="0"/>
        <v>120.29</v>
      </c>
    </row>
    <row r="20" spans="1:5" s="31" customFormat="1" ht="15.75">
      <c r="A20" s="37">
        <v>3</v>
      </c>
      <c r="B20" s="43" t="s">
        <v>49</v>
      </c>
      <c r="C20" s="108">
        <v>1236.58</v>
      </c>
      <c r="D20" s="108">
        <v>1463</v>
      </c>
      <c r="E20" s="39">
        <f t="shared" si="0"/>
        <v>118.31</v>
      </c>
    </row>
    <row r="21" spans="1:5" s="33" customFormat="1" ht="15.75">
      <c r="A21" s="40" t="s">
        <v>65</v>
      </c>
      <c r="B21" s="41" t="s">
        <v>50</v>
      </c>
      <c r="C21" s="109">
        <f>C22</f>
        <v>1505.09</v>
      </c>
      <c r="D21" s="109">
        <f>D22</f>
        <v>1816.8</v>
      </c>
      <c r="E21" s="42">
        <f t="shared" si="0"/>
        <v>120.71</v>
      </c>
    </row>
    <row r="22" spans="1:5" s="31" customFormat="1" ht="15.75">
      <c r="A22" s="37">
        <v>1</v>
      </c>
      <c r="B22" s="38" t="s">
        <v>51</v>
      </c>
      <c r="C22" s="108">
        <v>1505.09</v>
      </c>
      <c r="D22" s="108">
        <v>1816.8</v>
      </c>
      <c r="E22" s="39">
        <f t="shared" si="0"/>
        <v>120.71</v>
      </c>
    </row>
    <row r="23" spans="1:5" s="33" customFormat="1" ht="15.75">
      <c r="A23" s="40" t="s">
        <v>67</v>
      </c>
      <c r="B23" s="41" t="s">
        <v>52</v>
      </c>
      <c r="C23" s="109">
        <f>C24+C25</f>
        <v>1569.26</v>
      </c>
      <c r="D23" s="109">
        <f>D24+D25</f>
        <v>1844.6399999999999</v>
      </c>
      <c r="E23" s="42">
        <f t="shared" si="0"/>
        <v>117.55</v>
      </c>
    </row>
    <row r="24" spans="1:5" s="31" customFormat="1" ht="15.75">
      <c r="A24" s="37">
        <v>1</v>
      </c>
      <c r="B24" s="38" t="s">
        <v>53</v>
      </c>
      <c r="C24" s="108">
        <v>887.35</v>
      </c>
      <c r="D24" s="108">
        <v>1026.04</v>
      </c>
      <c r="E24" s="39">
        <f t="shared" si="0"/>
        <v>115.63</v>
      </c>
    </row>
    <row r="25" spans="1:5" s="31" customFormat="1" ht="15.75">
      <c r="A25" s="37">
        <v>2</v>
      </c>
      <c r="B25" s="38" t="s">
        <v>54</v>
      </c>
      <c r="C25" s="108">
        <v>681.91</v>
      </c>
      <c r="D25" s="108">
        <v>818.6</v>
      </c>
      <c r="E25" s="39">
        <f t="shared" si="0"/>
        <v>120.05</v>
      </c>
    </row>
    <row r="26" spans="1:5" s="33" customFormat="1" ht="15.75">
      <c r="A26" s="40" t="s">
        <v>68</v>
      </c>
      <c r="B26" s="41" t="s">
        <v>55</v>
      </c>
      <c r="C26" s="109">
        <f>C27+C28</f>
        <v>722.08</v>
      </c>
      <c r="D26" s="109">
        <f>D27+D28</f>
        <v>850.02</v>
      </c>
      <c r="E26" s="42">
        <f t="shared" si="0"/>
        <v>117.72</v>
      </c>
    </row>
    <row r="27" spans="1:5" s="31" customFormat="1" ht="31.5">
      <c r="A27" s="37">
        <v>1</v>
      </c>
      <c r="B27" s="44" t="s">
        <v>72</v>
      </c>
      <c r="C27" s="108">
        <v>131.49</v>
      </c>
      <c r="D27" s="108">
        <v>154.42</v>
      </c>
      <c r="E27" s="39">
        <f t="shared" si="0"/>
        <v>117.44</v>
      </c>
    </row>
    <row r="28" spans="1:5" s="31" customFormat="1" ht="15.75">
      <c r="A28" s="37">
        <v>2</v>
      </c>
      <c r="B28" s="38" t="s">
        <v>56</v>
      </c>
      <c r="C28" s="108">
        <v>590.59</v>
      </c>
      <c r="D28" s="108">
        <v>695.6</v>
      </c>
      <c r="E28" s="39">
        <f t="shared" si="0"/>
        <v>117.78</v>
      </c>
    </row>
    <row r="29" spans="1:5" s="33" customFormat="1" ht="15.75">
      <c r="A29" s="40" t="s">
        <v>69</v>
      </c>
      <c r="B29" s="41" t="s">
        <v>57</v>
      </c>
      <c r="C29" s="109">
        <f>C30+C31</f>
        <v>720.23</v>
      </c>
      <c r="D29" s="109">
        <f>D30+D31</f>
        <v>833.1700000000001</v>
      </c>
      <c r="E29" s="42">
        <f t="shared" si="0"/>
        <v>115.68</v>
      </c>
    </row>
    <row r="30" spans="1:5" s="31" customFormat="1" ht="15.75">
      <c r="A30" s="37">
        <v>1</v>
      </c>
      <c r="B30" s="38" t="s">
        <v>58</v>
      </c>
      <c r="C30" s="108">
        <v>233.55</v>
      </c>
      <c r="D30" s="108">
        <v>266.41</v>
      </c>
      <c r="E30" s="39">
        <f t="shared" si="0"/>
        <v>114.07</v>
      </c>
    </row>
    <row r="31" spans="1:5" s="31" customFormat="1" ht="15.75">
      <c r="A31" s="37">
        <v>2</v>
      </c>
      <c r="B31" s="38" t="s">
        <v>59</v>
      </c>
      <c r="C31" s="108">
        <v>486.68</v>
      </c>
      <c r="D31" s="108">
        <v>566.76</v>
      </c>
      <c r="E31" s="39">
        <f t="shared" si="0"/>
        <v>116.45</v>
      </c>
    </row>
    <row r="32" spans="1:5" s="33" customFormat="1" ht="15.75">
      <c r="A32" s="40" t="s">
        <v>70</v>
      </c>
      <c r="B32" s="41" t="s">
        <v>60</v>
      </c>
      <c r="C32" s="109">
        <f>C33</f>
        <v>135.16</v>
      </c>
      <c r="D32" s="109">
        <f>D33</f>
        <v>135.48</v>
      </c>
      <c r="E32" s="42">
        <f t="shared" si="0"/>
        <v>100.24</v>
      </c>
    </row>
    <row r="33" spans="1:5" s="31" customFormat="1" ht="15.75">
      <c r="A33" s="37">
        <v>1</v>
      </c>
      <c r="B33" s="38" t="s">
        <v>61</v>
      </c>
      <c r="C33" s="108">
        <v>135.16</v>
      </c>
      <c r="D33" s="108">
        <v>135.48</v>
      </c>
      <c r="E33" s="39">
        <f t="shared" si="0"/>
        <v>100.24</v>
      </c>
    </row>
    <row r="34" spans="1:5" s="33" customFormat="1" ht="15.75">
      <c r="A34" s="40" t="s">
        <v>71</v>
      </c>
      <c r="B34" s="41" t="s">
        <v>62</v>
      </c>
      <c r="C34" s="109">
        <f>C35+C36</f>
        <v>288.95</v>
      </c>
      <c r="D34" s="109">
        <f>D35+D36</f>
        <v>309.73</v>
      </c>
      <c r="E34" s="42">
        <f t="shared" si="0"/>
        <v>107.19</v>
      </c>
    </row>
    <row r="35" spans="1:5" s="31" customFormat="1" ht="15.75">
      <c r="A35" s="37">
        <v>1</v>
      </c>
      <c r="B35" s="38" t="s">
        <v>63</v>
      </c>
      <c r="C35" s="108">
        <v>217.19</v>
      </c>
      <c r="D35" s="108">
        <v>233.78</v>
      </c>
      <c r="E35" s="39">
        <f t="shared" si="0"/>
        <v>107.64</v>
      </c>
    </row>
    <row r="36" spans="1:5" s="31" customFormat="1" ht="15.75">
      <c r="A36" s="45">
        <v>2</v>
      </c>
      <c r="B36" s="46" t="s">
        <v>64</v>
      </c>
      <c r="C36" s="110">
        <v>71.76</v>
      </c>
      <c r="D36" s="47">
        <v>75.95</v>
      </c>
      <c r="E36" s="47">
        <f t="shared" si="0"/>
        <v>105.84</v>
      </c>
    </row>
    <row r="37" spans="1:5" s="31" customFormat="1" ht="15.75">
      <c r="A37" s="48"/>
      <c r="B37" s="49"/>
      <c r="C37" s="50"/>
      <c r="D37" s="50"/>
      <c r="E37" s="50"/>
    </row>
    <row r="38" spans="1:5" s="31" customFormat="1" ht="15.75">
      <c r="A38" s="48"/>
      <c r="B38" s="49"/>
      <c r="C38" s="50"/>
      <c r="D38" s="50"/>
      <c r="E38" s="51"/>
    </row>
    <row r="39" spans="1:5" s="55" customFormat="1" ht="25.5" customHeight="1">
      <c r="A39" s="48"/>
      <c r="B39" s="52"/>
      <c r="C39" s="53"/>
      <c r="D39" s="53"/>
      <c r="E39" s="54"/>
    </row>
    <row r="40" spans="1:5" ht="18.75" customHeight="1">
      <c r="A40" s="11"/>
      <c r="B40" s="4"/>
      <c r="C40" s="5"/>
      <c r="D40" s="158" t="s">
        <v>8</v>
      </c>
      <c r="E40" s="158"/>
    </row>
    <row r="41" spans="1:5" ht="18.75" customHeight="1">
      <c r="A41" s="57" t="s">
        <v>112</v>
      </c>
      <c r="B41" s="13"/>
      <c r="C41" s="13"/>
      <c r="D41" s="159" t="s">
        <v>9</v>
      </c>
      <c r="E41" s="159"/>
    </row>
    <row r="42" spans="1:5" ht="18.75">
      <c r="A42" s="11"/>
      <c r="B42" s="4"/>
      <c r="C42" s="5"/>
      <c r="D42" s="3"/>
      <c r="E42" s="9"/>
    </row>
    <row r="43" spans="1:5" ht="18.75">
      <c r="A43" s="11"/>
      <c r="B43" s="4"/>
      <c r="C43" s="5"/>
      <c r="D43" s="14"/>
      <c r="E43" s="14"/>
    </row>
    <row r="44" spans="1:5" ht="18.75">
      <c r="A44" s="11"/>
      <c r="B44" s="4"/>
      <c r="C44" s="5"/>
      <c r="D44" s="14"/>
      <c r="E44" s="14"/>
    </row>
    <row r="45" spans="1:5" ht="18.75">
      <c r="A45" s="11"/>
      <c r="B45" s="4"/>
      <c r="C45" s="5"/>
      <c r="D45" s="14"/>
      <c r="E45" s="14"/>
    </row>
    <row r="46" spans="1:5" ht="18.75">
      <c r="A46" s="11"/>
      <c r="B46" s="4"/>
      <c r="C46" s="5"/>
      <c r="D46" s="14"/>
      <c r="E46" s="14"/>
    </row>
    <row r="47" spans="1:5" ht="18.75">
      <c r="A47" s="157" t="s">
        <v>113</v>
      </c>
      <c r="B47" s="157"/>
      <c r="C47" s="3"/>
      <c r="D47" s="159" t="s">
        <v>10</v>
      </c>
      <c r="E47" s="159"/>
    </row>
    <row r="48" spans="1:5" s="55" customFormat="1" ht="25.5" customHeight="1">
      <c r="A48" s="48"/>
      <c r="B48" s="49"/>
      <c r="C48" s="53"/>
      <c r="D48" s="53"/>
      <c r="E48" s="54"/>
    </row>
    <row r="49" spans="1:5" s="55" customFormat="1" ht="25.5" customHeight="1">
      <c r="A49" s="48"/>
      <c r="B49" s="49"/>
      <c r="C49" s="53"/>
      <c r="D49" s="53"/>
      <c r="E49" s="54"/>
    </row>
    <row r="50" spans="1:5" s="55" customFormat="1" ht="25.5" customHeight="1">
      <c r="A50" s="48"/>
      <c r="B50" s="49"/>
      <c r="C50" s="53"/>
      <c r="D50" s="53"/>
      <c r="E50" s="54"/>
    </row>
    <row r="51" spans="1:5" s="55" customFormat="1" ht="25.5" customHeight="1">
      <c r="A51" s="48"/>
      <c r="B51" s="49"/>
      <c r="C51" s="53"/>
      <c r="D51" s="53"/>
      <c r="E51" s="54"/>
    </row>
  </sheetData>
  <sheetProtection/>
  <mergeCells count="11">
    <mergeCell ref="D7:E7"/>
    <mergeCell ref="A1:B1"/>
    <mergeCell ref="B3:E3"/>
    <mergeCell ref="B4:E4"/>
    <mergeCell ref="B5:E5"/>
    <mergeCell ref="A47:B47"/>
    <mergeCell ref="D47:E47"/>
    <mergeCell ref="A8:B8"/>
    <mergeCell ref="A9:B9"/>
    <mergeCell ref="D40:E40"/>
    <mergeCell ref="D41:E41"/>
  </mergeCells>
  <printOptions/>
  <pageMargins left="0.6" right="0" top="0" bottom="0"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tuanpc</cp:lastModifiedBy>
  <cp:lastPrinted>2015-07-18T04:05:56Z</cp:lastPrinted>
  <dcterms:created xsi:type="dcterms:W3CDTF">2012-07-02T03:52:41Z</dcterms:created>
  <dcterms:modified xsi:type="dcterms:W3CDTF">2015-07-22T09:13:03Z</dcterms:modified>
  <cp:category/>
  <cp:version/>
  <cp:contentType/>
  <cp:contentStatus/>
</cp:coreProperties>
</file>